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4895" windowHeight="7815" activeTab="1"/>
  </bookViews>
  <sheets>
    <sheet name="TSCD" sheetId="5" r:id="rId1"/>
    <sheet name="DCKTCD" sheetId="1" r:id="rId2"/>
    <sheet name="TDNB" sheetId="3" r:id="rId3"/>
  </sheets>
  <definedNames>
    <definedName name="_xlnm.Print_Titles" localSheetId="1">DCKTCD!$17:$19</definedName>
  </definedNames>
  <calcPr calcId="145621"/>
</workbook>
</file>

<file path=xl/calcChain.xml><?xml version="1.0" encoding="utf-8"?>
<calcChain xmlns="http://schemas.openxmlformats.org/spreadsheetml/2006/main">
  <c r="K31" i="1" l="1"/>
  <c r="I31" i="1"/>
  <c r="I22" i="1"/>
  <c r="K22" i="1"/>
  <c r="G22" i="5" l="1"/>
  <c r="E22" i="5"/>
  <c r="D22" i="5"/>
  <c r="V21" i="5"/>
  <c r="S21" i="5"/>
  <c r="R21" i="5"/>
  <c r="U21" i="5" s="1"/>
  <c r="Q21" i="5"/>
  <c r="I21" i="5"/>
  <c r="H21" i="5"/>
  <c r="H22" i="5" s="1"/>
  <c r="A21" i="1" l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K25" i="1"/>
  <c r="I25" i="1"/>
  <c r="K28" i="1"/>
  <c r="I28" i="1"/>
  <c r="K27" i="1"/>
  <c r="I27" i="1"/>
  <c r="A35" i="1" l="1"/>
  <c r="A36" i="1" s="1"/>
  <c r="A37" i="1" s="1"/>
  <c r="J38" i="1" l="1"/>
  <c r="I37" i="1"/>
  <c r="K37" i="1" s="1"/>
  <c r="H38" i="1"/>
  <c r="K23" i="1"/>
  <c r="I23" i="1"/>
  <c r="K36" i="1"/>
  <c r="I36" i="1"/>
  <c r="I33" i="1"/>
  <c r="K33" i="1"/>
  <c r="G23" i="3" l="1"/>
  <c r="H23" i="3"/>
  <c r="J23" i="3"/>
  <c r="I21" i="1"/>
  <c r="K21" i="1"/>
  <c r="K32" i="1"/>
  <c r="I32" i="1"/>
  <c r="K26" i="1"/>
  <c r="I26" i="1"/>
  <c r="K24" i="1"/>
  <c r="I24" i="1"/>
  <c r="K34" i="1"/>
  <c r="I34" i="1"/>
  <c r="K20" i="1"/>
  <c r="I20" i="1"/>
  <c r="K35" i="1"/>
  <c r="I35" i="1"/>
  <c r="K30" i="1"/>
  <c r="I30" i="1"/>
  <c r="K29" i="1"/>
  <c r="I29" i="1"/>
  <c r="I38" i="1" l="1"/>
  <c r="K38" i="1"/>
</calcChain>
</file>

<file path=xl/comments1.xml><?xml version="1.0" encoding="utf-8"?>
<comments xmlns="http://schemas.openxmlformats.org/spreadsheetml/2006/main">
  <authors>
    <author>tuyen</author>
  </authors>
  <commentList>
    <comment ref="B21" authorId="0">
      <text>
        <r>
          <rPr>
            <b/>
            <sz val="8"/>
            <color indexed="81"/>
            <rFont val="Tahoma"/>
            <family val="2"/>
          </rPr>
          <t>tuyen:c chuyển từ TC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3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Van8 phòng công đoàn chuyển qua ngày 31/3/2015
</t>
        </r>
      </text>
    </comment>
  </commentList>
</comments>
</file>

<file path=xl/sharedStrings.xml><?xml version="1.0" encoding="utf-8"?>
<sst xmlns="http://schemas.openxmlformats.org/spreadsheetml/2006/main" count="266" uniqueCount="125">
  <si>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</si>
  <si>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</si>
  <si>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</si>
  <si>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</si>
  <si>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</si>
  <si>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</si>
  <si>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</si>
  <si>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</si>
  <si>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</si>
  <si>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</si>
  <si>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</si>
  <si>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</si>
  <si>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</si>
  <si>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</si>
  <si>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</si>
  <si>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</si>
  <si>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</si>
  <si>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</si>
  <si>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</si>
  <si>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</si>
  <si>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</si>
  <si>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</si>
  <si>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</si>
  <si>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</si>
  <si>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</si>
  <si>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</si>
  <si>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</si>
  <si>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Bàn gỗ làm việc</t>
  </si>
  <si>
    <t>Bàn làm việc có kiếng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</si>
  <si>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</si>
  <si>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</si>
  <si>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</si>
  <si>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</si>
  <si>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</si>
  <si>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</si>
  <si>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</si>
  <si>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</si>
  <si>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</si>
  <si>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cắt giấy</t>
  </si>
  <si>
    <t>0,4x0,45x0,05</t>
  </si>
  <si>
    <t>Ghế tựa bọc nệm đỏ</t>
  </si>
  <si>
    <t>0,4 x 0,4 x 0,95</t>
  </si>
  <si>
    <t>Máy điện thoại</t>
  </si>
  <si>
    <t>Sonic</t>
  </si>
  <si>
    <t>Tủ sắt ngăn kéo</t>
  </si>
  <si>
    <t>0010379</t>
  </si>
  <si>
    <t>0010481</t>
  </si>
  <si>
    <t>0010527</t>
  </si>
  <si>
    <t>Tủ gỗ cửa kính</t>
  </si>
  <si>
    <t>HC5001985</t>
  </si>
  <si>
    <t>HC5001986</t>
  </si>
  <si>
    <t>Bàn làm việc vi tính có kiếng</t>
  </si>
  <si>
    <t>HC5001987</t>
  </si>
  <si>
    <t>BIÊN BẢN KIỂM KÊ CÔNG CỤ DỤNG CỤ (TÀI SẢN QUẢN TRỊ)</t>
  </si>
  <si>
    <t>Tổng :</t>
  </si>
  <si>
    <t>Ban Kiểm kê gồm: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</si>
  <si>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</si>
  <si>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</si>
  <si>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</si>
  <si>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</si>
  <si>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</si>
  <si>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</si>
  <si>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Đã kiểm kê TSQT (TDNB), kết quả như sau:</t>
  </si>
  <si>
    <t>UBND THÀNH PHỐ HỒ CHÍ MINH</t>
  </si>
  <si>
    <t>HC5001993</t>
  </si>
  <si>
    <t>Quạt hút gió</t>
  </si>
  <si>
    <t>Bàn làm việc</t>
  </si>
  <si>
    <t>BA01.2</t>
  </si>
  <si>
    <t>Hồ Văn Sĩ</t>
  </si>
  <si>
    <t>PHÒNG TUYỂN SINH  ĐÀO TẠO</t>
  </si>
  <si>
    <t>Ông (bà): Đinh Văn Đệ</t>
  </si>
  <si>
    <t xml:space="preserve">Ông (bà): Lê Xuân Thiện </t>
  </si>
  <si>
    <t xml:space="preserve">Ông (bà): Nguyễn Kính       </t>
  </si>
  <si>
    <t>Bàn vi tính đơn Compack 3</t>
  </si>
  <si>
    <t>Bàn vi tính đơn Compack3</t>
  </si>
  <si>
    <t>Bàn làm việc gỗ thổi PU</t>
  </si>
  <si>
    <t xml:space="preserve">TRƯỜNG CAO ĐẲNG LÝ TỰ TRỌNG </t>
  </si>
  <si>
    <t>THÀNH PHỐ HỒ CHÍ MINH</t>
  </si>
  <si>
    <t>PHỤ TRÁCH PHÒNG</t>
  </si>
  <si>
    <t>Đã kiểm kê TSQT, kết quả như sau:</t>
  </si>
  <si>
    <t>Số 
TT</t>
  </si>
  <si>
    <t xml:space="preserve">Tên TSCĐ
</t>
  </si>
  <si>
    <t>Mã số 
TSCĐ</t>
  </si>
  <si>
    <t>Theo sổ kế toán</t>
  </si>
  <si>
    <t>Theo Kiểm Kê</t>
  </si>
  <si>
    <t>Chênh lệch</t>
  </si>
  <si>
    <t xml:space="preserve">Ghi chú
</t>
  </si>
  <si>
    <t>BẢNG PHỤ</t>
  </si>
  <si>
    <t>Năm đưa 
vào SD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</si>
  <si>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</si>
  <si>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</si>
  <si>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</si>
  <si>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</si>
  <si>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</si>
  <si>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</si>
  <si>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Giá trị còn lại</t>
  </si>
  <si>
    <t>SL</t>
  </si>
  <si>
    <t>Bàn đọc sách thư viện</t>
  </si>
  <si>
    <t>TBDCQL khác</t>
  </si>
  <si>
    <t>Tổng</t>
  </si>
  <si>
    <t>Thời điểm kiểm kê: 00 giờ 00 ngày 01 tháng 01 năm 2018</t>
  </si>
  <si>
    <t>Hội đồng kiểm kê gồm:</t>
  </si>
  <si>
    <t>Đại diện: Chủ tịch Hội đồng kiểm kê</t>
  </si>
  <si>
    <t xml:space="preserve">Chức vụ: Hiệu Trưởng </t>
  </si>
  <si>
    <t>Đại diện: Phó Chủ tịch Hội đồng kiểm kê</t>
  </si>
  <si>
    <t xml:space="preserve">Chức vụ: Phó  Hiệu Trưởng </t>
  </si>
  <si>
    <t>Đại diện: Ủy Viên Hội đồng kiểm kê</t>
  </si>
  <si>
    <t xml:space="preserve">Ông (bà): Lâm Viết Dũng </t>
  </si>
  <si>
    <t>Chức vụ: TP. Thiết bị -Vật tư</t>
  </si>
  <si>
    <t xml:space="preserve">Ông (bà): Lê Quang Liêm </t>
  </si>
  <si>
    <t>Chức vụ: TP. Quản trị - Dịch vụ</t>
  </si>
  <si>
    <t>Chức vụ: TP. Kế hoạch - Tài Chính</t>
  </si>
  <si>
    <t>Chức vụ: Phó TP. TC - HC - TH</t>
  </si>
  <si>
    <t>BIÊN BẢN KIỂM KÊ TÀI SẢN QUẢN TRỊ</t>
  </si>
  <si>
    <t>HIỆUTRƯỞNG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</si>
  <si>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</si>
  <si>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</si>
  <si>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</si>
  <si>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</si>
  <si>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Ông: Lê Xuân Thiện………………………………</t>
  </si>
  <si>
    <t>Ngày 03 tháng 01 năm 2018</t>
  </si>
  <si>
    <t xml:space="preserve">Ghế tựa gỗ </t>
  </si>
  <si>
    <t xml:space="preserve">                CÁC ỦY VIÊN</t>
  </si>
  <si>
    <t>BIÊN BẢN KIỂM KÊ TÀI SẢN (Theo dõi nội bộ)</t>
  </si>
  <si>
    <t>TS-ĐT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</si>
</sst>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3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34">
    <xf numFmtId="0" fontId="0" fillId="0" borderId="0" xfId="0"/>
    <xf numFmtId="0" fontId="11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0" fillId="2" borderId="0" xfId="0" applyFill="1"/>
    <xf numFmtId="0" fontId="16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vertical="center" wrapText="1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/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5" xfId="0" quotePrefix="1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2" borderId="0" xfId="0" quotePrefix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3" fontId="7" fillId="2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4" fontId="7" fillId="2" borderId="0" xfId="0" applyNumberFormat="1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9" fillId="4" borderId="4" xfId="0" applyFont="1" applyFill="1" applyBorder="1" applyAlignment="1">
      <alignment horizontal="center" vertical="center" wrapText="1"/>
    </xf>
    <xf numFmtId="3" fontId="16" fillId="2" borderId="5" xfId="0" applyNumberFormat="1" applyFont="1" applyFill="1" applyBorder="1" applyAlignment="1">
      <alignment horizontal="right" vertical="center"/>
    </xf>
    <xf numFmtId="164" fontId="16" fillId="2" borderId="5" xfId="0" applyNumberFormat="1" applyFont="1" applyFill="1" applyBorder="1" applyAlignment="1">
      <alignment vertical="center" wrapText="1"/>
    </xf>
    <xf numFmtId="165" fontId="16" fillId="2" borderId="5" xfId="2" applyNumberFormat="1" applyFont="1" applyFill="1" applyBorder="1" applyAlignment="1">
      <alignment horizontal="center" vertical="center" wrapText="1"/>
    </xf>
    <xf numFmtId="164" fontId="16" fillId="2" borderId="5" xfId="1" applyNumberFormat="1" applyFont="1" applyFill="1" applyBorder="1" applyAlignment="1">
      <alignment vertical="center" wrapText="1"/>
    </xf>
    <xf numFmtId="164" fontId="16" fillId="2" borderId="5" xfId="1" applyNumberFormat="1" applyFont="1" applyFill="1" applyBorder="1" applyAlignment="1">
      <alignment horizontal="right" vertical="center" wrapText="1"/>
    </xf>
    <xf numFmtId="0" fontId="3" fillId="2" borderId="0" xfId="0" applyFont="1" applyFill="1" applyAlignment="1"/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164" fontId="16" fillId="2" borderId="5" xfId="1" applyNumberFormat="1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6" fillId="2" borderId="0" xfId="0" applyFont="1" applyFill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3" fontId="14" fillId="0" borderId="5" xfId="0" applyNumberFormat="1" applyFont="1" applyBorder="1" applyAlignment="1">
      <alignment vertical="center"/>
    </xf>
    <xf numFmtId="0" fontId="20" fillId="3" borderId="5" xfId="0" applyFont="1" applyFill="1" applyBorder="1" applyAlignment="1">
      <alignment vertical="center"/>
    </xf>
    <xf numFmtId="0" fontId="20" fillId="3" borderId="8" xfId="0" applyFont="1" applyFill="1" applyBorder="1" applyAlignment="1">
      <alignment vertical="center"/>
    </xf>
    <xf numFmtId="3" fontId="1" fillId="0" borderId="5" xfId="0" applyNumberFormat="1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2" borderId="5" xfId="0" quotePrefix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6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3" fontId="1" fillId="2" borderId="5" xfId="0" applyNumberFormat="1" applyFont="1" applyFill="1" applyBorder="1" applyAlignment="1">
      <alignment vertical="center"/>
    </xf>
    <xf numFmtId="0" fontId="21" fillId="2" borderId="0" xfId="0" applyFont="1" applyFill="1"/>
    <xf numFmtId="14" fontId="1" fillId="2" borderId="5" xfId="0" applyNumberFormat="1" applyFont="1" applyFill="1" applyBorder="1" applyAlignment="1">
      <alignment horizontal="center" vertical="center"/>
    </xf>
    <xf numFmtId="0" fontId="21" fillId="0" borderId="0" xfId="0" applyFont="1"/>
    <xf numFmtId="0" fontId="1" fillId="2" borderId="0" xfId="0" applyFont="1" applyFill="1"/>
    <xf numFmtId="3" fontId="16" fillId="2" borderId="5" xfId="0" applyNumberFormat="1" applyFont="1" applyFill="1" applyBorder="1" applyAlignment="1">
      <alignment vertical="center"/>
    </xf>
    <xf numFmtId="0" fontId="16" fillId="2" borderId="5" xfId="0" quotePrefix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3" fontId="1" fillId="0" borderId="5" xfId="0" applyNumberFormat="1" applyFont="1" applyBorder="1" applyAlignment="1">
      <alignment vertical="center"/>
    </xf>
    <xf numFmtId="0" fontId="14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15" fillId="3" borderId="5" xfId="1" applyNumberFormat="1" applyFont="1" applyFill="1" applyBorder="1" applyAlignment="1">
      <alignment horizontal="center" vertical="center" wrapText="1"/>
    </xf>
    <xf numFmtId="164" fontId="15" fillId="3" borderId="1" xfId="1" applyNumberFormat="1" applyFont="1" applyFill="1" applyBorder="1" applyAlignment="1">
      <alignment horizontal="center" vertical="center" wrapText="1"/>
    </xf>
    <xf numFmtId="164" fontId="15" fillId="3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5" fillId="3" borderId="5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12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2</xdr:row>
      <xdr:rowOff>28575</xdr:rowOff>
    </xdr:from>
    <xdr:to>
      <xdr:col>8</xdr:col>
      <xdr:colOff>619125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362575" y="447675"/>
          <a:ext cx="1914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3</xdr:row>
      <xdr:rowOff>9525</xdr:rowOff>
    </xdr:from>
    <xdr:to>
      <xdr:col>2</xdr:col>
      <xdr:colOff>123825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676275" y="638175"/>
          <a:ext cx="1543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2</xdr:row>
      <xdr:rowOff>19050</xdr:rowOff>
    </xdr:from>
    <xdr:to>
      <xdr:col>10</xdr:col>
      <xdr:colOff>742950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43600" y="438150"/>
          <a:ext cx="1914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28575</xdr:rowOff>
    </xdr:from>
    <xdr:to>
      <xdr:col>2</xdr:col>
      <xdr:colOff>190500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771525" y="657225"/>
          <a:ext cx="1495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2</xdr:row>
      <xdr:rowOff>28575</xdr:rowOff>
    </xdr:from>
    <xdr:to>
      <xdr:col>9</xdr:col>
      <xdr:colOff>666750</xdr:colOff>
      <xdr:row>2</xdr:row>
      <xdr:rowOff>28575</xdr:rowOff>
    </xdr:to>
    <xdr:cxnSp macro="">
      <xdr:nvCxnSpPr>
        <xdr:cNvPr id="14" name="Straight Connector 13"/>
        <xdr:cNvCxnSpPr/>
      </xdr:nvCxnSpPr>
      <xdr:spPr>
        <a:xfrm>
          <a:off x="6086475" y="428625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3</xdr:row>
      <xdr:rowOff>19050</xdr:rowOff>
    </xdr:from>
    <xdr:to>
      <xdr:col>2</xdr:col>
      <xdr:colOff>638175</xdr:colOff>
      <xdr:row>3</xdr:row>
      <xdr:rowOff>19050</xdr:rowOff>
    </xdr:to>
    <xdr:cxnSp macro="">
      <xdr:nvCxnSpPr>
        <xdr:cNvPr id="15" name="Straight Connector 14"/>
        <xdr:cNvCxnSpPr/>
      </xdr:nvCxnSpPr>
      <xdr:spPr>
        <a:xfrm>
          <a:off x="1076325" y="61912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opLeftCell="A16" workbookViewId="0">
      <selection activeCell="A20" sqref="A20:XFD20"/>
    </sheetView>
  </sheetViews>
  <sheetFormatPr defaultRowHeight="15" x14ac:dyDescent="0.25"/>
  <cols>
    <col min="1" max="1" width="5.5703125" style="32" customWidth="1"/>
    <col min="2" max="2" width="25.85546875" style="32" customWidth="1"/>
    <col min="3" max="3" width="11.5703125" style="32" customWidth="1"/>
    <col min="4" max="4" width="8" style="32" customWidth="1"/>
    <col min="5" max="5" width="14.28515625" style="32" customWidth="1"/>
    <col min="6" max="6" width="12.28515625" style="32" customWidth="1"/>
    <col min="7" max="7" width="8.5703125" style="32" customWidth="1"/>
    <col min="8" max="8" width="13.7109375" style="32" customWidth="1"/>
    <col min="9" max="9" width="12.42578125" style="32" customWidth="1"/>
    <col min="10" max="10" width="9.42578125" style="32" hidden="1" customWidth="1"/>
    <col min="11" max="12" width="17.140625" style="32" hidden="1" customWidth="1"/>
    <col min="13" max="13" width="11.85546875" style="32" customWidth="1"/>
    <col min="14" max="14" width="26" style="32" customWidth="1"/>
    <col min="15" max="17" width="9.140625" style="32"/>
    <col min="18" max="18" width="12.140625" style="32" customWidth="1"/>
    <col min="19" max="20" width="9.140625" style="32"/>
    <col min="21" max="21" width="14.5703125" style="32" customWidth="1"/>
    <col min="22" max="16384" width="9.140625" style="32"/>
  </cols>
  <sheetData>
    <row r="1" spans="1:14" s="41" customFormat="1" ht="16.5" customHeight="1" x14ac:dyDescent="0.25">
      <c r="A1" s="96" t="s">
        <v>63</v>
      </c>
      <c r="B1" s="96"/>
      <c r="C1" s="96"/>
      <c r="D1" s="40"/>
      <c r="E1" s="40"/>
      <c r="F1" s="97" t="s">
        <v>0</v>
      </c>
      <c r="G1" s="97"/>
      <c r="H1" s="97"/>
      <c r="I1" s="97"/>
      <c r="J1" s="97"/>
      <c r="K1" s="97"/>
      <c r="L1" s="97"/>
      <c r="M1" s="97"/>
    </row>
    <row r="2" spans="1:14" s="41" customFormat="1" ht="16.5" x14ac:dyDescent="0.25">
      <c r="A2" s="97" t="s">
        <v>76</v>
      </c>
      <c r="B2" s="97"/>
      <c r="C2" s="97"/>
      <c r="D2" s="42"/>
      <c r="E2" s="42"/>
      <c r="F2" s="98" t="s">
        <v>1</v>
      </c>
      <c r="G2" s="98"/>
      <c r="H2" s="98"/>
      <c r="I2" s="98"/>
      <c r="J2" s="98"/>
      <c r="K2" s="98"/>
      <c r="L2" s="98"/>
      <c r="M2" s="98"/>
    </row>
    <row r="3" spans="1:14" s="41" customFormat="1" ht="16.5" x14ac:dyDescent="0.25">
      <c r="A3" s="97" t="s">
        <v>77</v>
      </c>
      <c r="B3" s="97"/>
      <c r="C3" s="97"/>
      <c r="D3" s="42"/>
      <c r="E3" s="42"/>
      <c r="F3" s="42"/>
      <c r="G3" s="43"/>
      <c r="H3" s="44"/>
      <c r="I3" s="44"/>
      <c r="J3" s="44"/>
      <c r="K3" s="44"/>
      <c r="L3" s="44"/>
    </row>
    <row r="4" spans="1:14" s="41" customFormat="1" ht="16.5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4" ht="16.5" x14ac:dyDescent="0.25">
      <c r="A5" s="95" t="s">
        <v>113</v>
      </c>
      <c r="B5" s="95"/>
      <c r="C5" s="95"/>
      <c r="D5" s="95"/>
      <c r="E5" s="95"/>
      <c r="F5" s="95"/>
      <c r="G5" s="95"/>
      <c r="H5" s="95"/>
      <c r="I5" s="95"/>
      <c r="J5" s="31"/>
      <c r="K5" s="31"/>
      <c r="L5" s="31"/>
    </row>
    <row r="6" spans="1:14" ht="16.5" x14ac:dyDescent="0.25">
      <c r="A6" s="95" t="s">
        <v>69</v>
      </c>
      <c r="B6" s="95"/>
      <c r="C6" s="95"/>
      <c r="D6" s="95"/>
      <c r="E6" s="95"/>
      <c r="F6" s="95"/>
      <c r="G6" s="95"/>
      <c r="H6" s="95"/>
      <c r="I6" s="95"/>
      <c r="J6" s="31"/>
      <c r="K6" s="31"/>
      <c r="L6" s="31"/>
    </row>
    <row r="7" spans="1:14" ht="4.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N7" s="31"/>
    </row>
    <row r="8" spans="1:14" ht="16.5" customHeight="1" x14ac:dyDescent="0.25">
      <c r="A8" s="94" t="s">
        <v>100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31"/>
      <c r="M8" s="31"/>
    </row>
    <row r="9" spans="1:14" ht="16.5" x14ac:dyDescent="0.25">
      <c r="A9" s="108" t="s">
        <v>101</v>
      </c>
      <c r="B9" s="108"/>
      <c r="C9" s="31"/>
      <c r="D9" s="31"/>
      <c r="E9" s="31"/>
      <c r="F9" s="31"/>
      <c r="G9" s="23" t="s">
        <v>102</v>
      </c>
      <c r="H9" s="31"/>
      <c r="I9" s="31"/>
      <c r="J9" s="31"/>
      <c r="K9" s="31"/>
      <c r="L9" s="31"/>
      <c r="M9" s="31"/>
    </row>
    <row r="10" spans="1:14" ht="15" customHeight="1" x14ac:dyDescent="0.25">
      <c r="A10" s="94" t="s">
        <v>56</v>
      </c>
      <c r="B10" s="94"/>
      <c r="C10" s="33" t="s">
        <v>103</v>
      </c>
      <c r="D10" s="34"/>
      <c r="E10" s="35"/>
      <c r="F10" s="33"/>
      <c r="G10" s="23" t="s">
        <v>104</v>
      </c>
      <c r="H10" s="33"/>
      <c r="I10" s="33"/>
      <c r="J10" s="34"/>
      <c r="K10" s="33"/>
      <c r="L10" s="33"/>
      <c r="M10" s="33"/>
    </row>
    <row r="11" spans="1:14" ht="15.75" x14ac:dyDescent="0.25">
      <c r="A11" s="94" t="s">
        <v>70</v>
      </c>
      <c r="B11" s="94"/>
      <c r="C11" s="33" t="s">
        <v>105</v>
      </c>
      <c r="D11" s="34"/>
      <c r="E11" s="35"/>
      <c r="F11" s="33"/>
      <c r="G11" s="23" t="s">
        <v>106</v>
      </c>
      <c r="H11" s="33"/>
      <c r="I11" s="33"/>
      <c r="J11" s="34"/>
      <c r="K11" s="94"/>
      <c r="L11" s="94"/>
      <c r="M11" s="94"/>
    </row>
    <row r="12" spans="1:14" ht="15.75" x14ac:dyDescent="0.25">
      <c r="A12" s="94" t="s">
        <v>107</v>
      </c>
      <c r="B12" s="94"/>
      <c r="C12" s="33" t="s">
        <v>108</v>
      </c>
      <c r="D12" s="34"/>
      <c r="E12" s="35"/>
      <c r="F12" s="33"/>
      <c r="G12" s="23" t="s">
        <v>106</v>
      </c>
      <c r="H12" s="33"/>
      <c r="I12" s="33"/>
      <c r="J12" s="34"/>
      <c r="K12" s="94"/>
      <c r="L12" s="94"/>
      <c r="M12" s="94"/>
    </row>
    <row r="13" spans="1:14" ht="15.75" x14ac:dyDescent="0.25">
      <c r="A13" s="94" t="s">
        <v>109</v>
      </c>
      <c r="B13" s="94"/>
      <c r="C13" s="33" t="s">
        <v>110</v>
      </c>
      <c r="D13" s="34"/>
      <c r="E13" s="35"/>
      <c r="F13" s="33"/>
      <c r="G13" s="23" t="s">
        <v>106</v>
      </c>
      <c r="H13" s="33"/>
      <c r="I13" s="33"/>
      <c r="J13" s="34"/>
      <c r="K13" s="94"/>
      <c r="L13" s="94"/>
      <c r="M13" s="94"/>
    </row>
    <row r="14" spans="1:14" ht="14.25" customHeight="1" x14ac:dyDescent="0.25">
      <c r="A14" s="94" t="s">
        <v>72</v>
      </c>
      <c r="B14" s="94"/>
      <c r="C14" s="33" t="s">
        <v>111</v>
      </c>
      <c r="D14" s="34"/>
      <c r="E14" s="35"/>
      <c r="F14" s="33"/>
      <c r="G14" s="23" t="s">
        <v>106</v>
      </c>
      <c r="H14" s="33"/>
      <c r="I14" s="33"/>
      <c r="J14" s="34"/>
      <c r="K14" s="94"/>
      <c r="L14" s="94"/>
      <c r="M14" s="94"/>
    </row>
    <row r="15" spans="1:14" ht="15.75" customHeight="1" x14ac:dyDescent="0.25">
      <c r="A15" s="94" t="s">
        <v>71</v>
      </c>
      <c r="B15" s="94"/>
      <c r="C15" s="33" t="s">
        <v>112</v>
      </c>
      <c r="D15" s="34"/>
      <c r="E15" s="35"/>
      <c r="F15" s="33"/>
      <c r="G15" s="34"/>
      <c r="H15" s="94"/>
      <c r="I15" s="94"/>
      <c r="J15" s="34"/>
      <c r="K15" s="94"/>
      <c r="L15" s="94"/>
      <c r="M15" s="94"/>
    </row>
    <row r="16" spans="1:14" s="37" customFormat="1" ht="16.5" x14ac:dyDescent="0.25">
      <c r="A16" s="94" t="s">
        <v>79</v>
      </c>
      <c r="B16" s="94"/>
      <c r="C16" s="94"/>
      <c r="D16" s="31"/>
      <c r="E16" s="36"/>
      <c r="F16" s="36"/>
      <c r="G16" s="36"/>
      <c r="H16" s="31"/>
      <c r="I16" s="31"/>
      <c r="J16" s="31"/>
      <c r="K16" s="31"/>
    </row>
    <row r="17" spans="1:22" ht="7.5" customHeight="1" x14ac:dyDescent="0.25">
      <c r="A17" s="45"/>
      <c r="B17" s="45"/>
      <c r="C17" s="45"/>
      <c r="D17" s="45"/>
      <c r="E17" s="45"/>
      <c r="F17" s="45"/>
      <c r="G17" s="45"/>
      <c r="H17" s="45"/>
      <c r="I17" s="45"/>
    </row>
    <row r="18" spans="1:22" s="19" customFormat="1" ht="18.75" customHeight="1" x14ac:dyDescent="0.25">
      <c r="A18" s="107" t="s">
        <v>80</v>
      </c>
      <c r="B18" s="107" t="s">
        <v>81</v>
      </c>
      <c r="C18" s="107" t="s">
        <v>82</v>
      </c>
      <c r="D18" s="104" t="s">
        <v>83</v>
      </c>
      <c r="E18" s="104"/>
      <c r="F18" s="104"/>
      <c r="G18" s="104" t="s">
        <v>84</v>
      </c>
      <c r="H18" s="104"/>
      <c r="I18" s="104"/>
      <c r="J18" s="104" t="s">
        <v>85</v>
      </c>
      <c r="K18" s="104"/>
      <c r="L18" s="104"/>
      <c r="M18" s="104" t="s">
        <v>86</v>
      </c>
      <c r="N18" s="105" t="s">
        <v>87</v>
      </c>
      <c r="O18" s="104" t="s">
        <v>88</v>
      </c>
      <c r="P18" s="104" t="s">
        <v>89</v>
      </c>
      <c r="Q18" s="104" t="s">
        <v>90</v>
      </c>
      <c r="R18" s="100" t="s">
        <v>91</v>
      </c>
      <c r="S18" s="100" t="s">
        <v>92</v>
      </c>
      <c r="T18" s="100" t="s">
        <v>93</v>
      </c>
      <c r="U18" s="101" t="s">
        <v>94</v>
      </c>
    </row>
    <row r="19" spans="1:22" s="19" customFormat="1" ht="27" customHeight="1" x14ac:dyDescent="0.25">
      <c r="A19" s="107"/>
      <c r="B19" s="107"/>
      <c r="C19" s="107"/>
      <c r="D19" s="22" t="s">
        <v>12</v>
      </c>
      <c r="E19" s="22" t="s">
        <v>29</v>
      </c>
      <c r="F19" s="22" t="s">
        <v>95</v>
      </c>
      <c r="G19" s="22" t="s">
        <v>12</v>
      </c>
      <c r="H19" s="22" t="s">
        <v>29</v>
      </c>
      <c r="I19" s="22" t="s">
        <v>95</v>
      </c>
      <c r="J19" s="22" t="s">
        <v>96</v>
      </c>
      <c r="K19" s="22" t="s">
        <v>29</v>
      </c>
      <c r="L19" s="22" t="s">
        <v>95</v>
      </c>
      <c r="M19" s="104"/>
      <c r="N19" s="106"/>
      <c r="O19" s="104"/>
      <c r="P19" s="104"/>
      <c r="Q19" s="104"/>
      <c r="R19" s="100"/>
      <c r="S19" s="100"/>
      <c r="T19" s="100"/>
      <c r="U19" s="102"/>
    </row>
    <row r="20" spans="1:22" s="91" customFormat="1" ht="15" customHeight="1" x14ac:dyDescent="0.25">
      <c r="A20" s="88" t="s">
        <v>14</v>
      </c>
      <c r="B20" s="88" t="s">
        <v>15</v>
      </c>
      <c r="C20" s="88" t="s">
        <v>16</v>
      </c>
      <c r="D20" s="88">
        <v>1</v>
      </c>
      <c r="E20" s="88">
        <v>2</v>
      </c>
      <c r="F20" s="88">
        <v>3</v>
      </c>
      <c r="G20" s="88">
        <v>4</v>
      </c>
      <c r="H20" s="88">
        <v>5</v>
      </c>
      <c r="I20" s="88">
        <v>6</v>
      </c>
      <c r="J20" s="88"/>
      <c r="K20" s="88"/>
      <c r="L20" s="88"/>
      <c r="M20" s="88" t="s">
        <v>17</v>
      </c>
      <c r="N20" s="24"/>
      <c r="O20" s="88"/>
      <c r="P20" s="88"/>
      <c r="Q20" s="88"/>
      <c r="R20" s="89"/>
      <c r="S20" s="89"/>
      <c r="T20" s="89"/>
      <c r="U20" s="90"/>
    </row>
    <row r="21" spans="1:22" s="48" customFormat="1" ht="21" customHeight="1" x14ac:dyDescent="0.25">
      <c r="A21" s="5">
        <v>1</v>
      </c>
      <c r="B21" s="6" t="s">
        <v>97</v>
      </c>
      <c r="C21" s="5">
        <v>5001482</v>
      </c>
      <c r="D21" s="5">
        <v>1</v>
      </c>
      <c r="E21" s="25">
        <v>5000000</v>
      </c>
      <c r="F21" s="26">
        <v>0</v>
      </c>
      <c r="G21" s="5">
        <v>1</v>
      </c>
      <c r="H21" s="46">
        <f t="shared" ref="H21:I21" si="0">E21</f>
        <v>5000000</v>
      </c>
      <c r="I21" s="26">
        <f t="shared" si="0"/>
        <v>0</v>
      </c>
      <c r="J21" s="47"/>
      <c r="K21" s="47"/>
      <c r="L21" s="47"/>
      <c r="M21" s="47"/>
      <c r="N21" s="47" t="s">
        <v>98</v>
      </c>
      <c r="O21" s="5">
        <v>2007</v>
      </c>
      <c r="P21" s="5">
        <v>8</v>
      </c>
      <c r="Q21" s="27">
        <f t="shared" ref="Q21" si="1">100%/P21</f>
        <v>0.125</v>
      </c>
      <c r="R21" s="28">
        <f t="shared" ref="R21" si="2">E21/P21</f>
        <v>625000</v>
      </c>
      <c r="S21" s="5">
        <f t="shared" ref="S21" si="3">2017-O21-T21</f>
        <v>10</v>
      </c>
      <c r="T21" s="5"/>
      <c r="U21" s="29">
        <f t="shared" ref="U21" si="4">R21*S21</f>
        <v>6250000</v>
      </c>
      <c r="V21" s="48">
        <f t="shared" ref="V21" si="5">IF(F21&lt;0,0,F21)</f>
        <v>0</v>
      </c>
    </row>
    <row r="22" spans="1:22" ht="21" customHeight="1" x14ac:dyDescent="0.25">
      <c r="A22" s="49"/>
      <c r="B22" s="49" t="s">
        <v>99</v>
      </c>
      <c r="C22" s="49"/>
      <c r="D22" s="50">
        <f>SUM(D21:D21)</f>
        <v>1</v>
      </c>
      <c r="E22" s="51">
        <f>SUM(E21:E21)</f>
        <v>5000000</v>
      </c>
      <c r="F22" s="49">
        <v>0</v>
      </c>
      <c r="G22" s="50">
        <f>SUM(G21:G21)</f>
        <v>1</v>
      </c>
      <c r="H22" s="51">
        <f>SUM(H21:H21)</f>
        <v>5000000</v>
      </c>
      <c r="I22" s="50">
        <v>0</v>
      </c>
      <c r="J22" s="52"/>
      <c r="K22" s="52"/>
      <c r="L22" s="52"/>
      <c r="M22" s="2"/>
    </row>
    <row r="23" spans="1:22" ht="16.5" x14ac:dyDescent="0.25">
      <c r="A23" s="45"/>
      <c r="B23" s="45"/>
      <c r="C23" s="45"/>
      <c r="D23" s="103"/>
      <c r="E23" s="103"/>
      <c r="F23" s="103"/>
      <c r="G23" s="103"/>
      <c r="H23" s="103"/>
      <c r="I23" s="45"/>
      <c r="J23" s="53"/>
      <c r="K23" s="53"/>
      <c r="L23" s="53"/>
      <c r="N23" s="45"/>
    </row>
    <row r="24" spans="1:22" ht="16.5" x14ac:dyDescent="0.25">
      <c r="A24" s="99" t="s">
        <v>114</v>
      </c>
      <c r="B24" s="99"/>
      <c r="C24" s="99"/>
      <c r="D24" s="38"/>
      <c r="E24" s="38"/>
      <c r="F24" s="38"/>
      <c r="G24" s="39"/>
      <c r="H24" s="93" t="s">
        <v>120</v>
      </c>
      <c r="I24" s="93"/>
      <c r="J24" s="93"/>
      <c r="K24" s="93"/>
      <c r="L24" s="93"/>
      <c r="M24" s="93"/>
    </row>
    <row r="25" spans="1:22" ht="20.25" customHeight="1" x14ac:dyDescent="0.25">
      <c r="A25" s="93" t="s">
        <v>59</v>
      </c>
      <c r="B25" s="93"/>
      <c r="C25" s="93"/>
      <c r="D25" s="92" t="s">
        <v>60</v>
      </c>
      <c r="E25" s="92"/>
      <c r="F25" s="92"/>
      <c r="G25" s="92"/>
      <c r="H25" s="93" t="s">
        <v>78</v>
      </c>
      <c r="I25" s="93"/>
      <c r="J25" s="93"/>
      <c r="K25" s="93"/>
      <c r="L25" s="93"/>
      <c r="M25" s="93"/>
    </row>
    <row r="26" spans="1:22" ht="27.75" customHeight="1" x14ac:dyDescent="0.25">
      <c r="D26" s="92" t="s">
        <v>115</v>
      </c>
      <c r="E26" s="92"/>
      <c r="F26" s="92"/>
      <c r="G26" s="92"/>
    </row>
    <row r="27" spans="1:22" ht="27.75" customHeight="1" x14ac:dyDescent="0.25">
      <c r="D27" s="92" t="s">
        <v>116</v>
      </c>
      <c r="E27" s="92"/>
      <c r="F27" s="92"/>
      <c r="G27" s="92"/>
    </row>
    <row r="28" spans="1:22" ht="27.75" customHeight="1" x14ac:dyDescent="0.25">
      <c r="D28" s="92" t="s">
        <v>117</v>
      </c>
      <c r="E28" s="92"/>
      <c r="F28" s="92"/>
      <c r="G28" s="92"/>
    </row>
    <row r="29" spans="1:22" ht="27.75" customHeight="1" x14ac:dyDescent="0.25">
      <c r="D29" s="92" t="s">
        <v>118</v>
      </c>
      <c r="E29" s="92"/>
      <c r="F29" s="92"/>
      <c r="G29" s="92"/>
    </row>
    <row r="30" spans="1:22" ht="27.75" customHeight="1" x14ac:dyDescent="0.25">
      <c r="A30" s="95" t="s">
        <v>61</v>
      </c>
      <c r="B30" s="95"/>
      <c r="C30" s="95"/>
      <c r="D30" s="92" t="s">
        <v>119</v>
      </c>
      <c r="E30" s="92"/>
      <c r="F30" s="92"/>
      <c r="G30" s="92"/>
      <c r="H30" s="95" t="s">
        <v>68</v>
      </c>
      <c r="I30" s="95"/>
      <c r="J30" s="95"/>
      <c r="K30" s="95"/>
      <c r="L30" s="95"/>
      <c r="M30" s="95"/>
    </row>
    <row r="36" spans="10:12" ht="16.5" x14ac:dyDescent="0.25">
      <c r="J36" s="45"/>
      <c r="K36" s="45"/>
      <c r="L36" s="45"/>
    </row>
    <row r="37" spans="10:12" ht="16.5" x14ac:dyDescent="0.25">
      <c r="J37" s="45"/>
      <c r="K37" s="45"/>
      <c r="L37" s="45"/>
    </row>
  </sheetData>
  <mergeCells count="50">
    <mergeCell ref="A14:B14"/>
    <mergeCell ref="K14:M14"/>
    <mergeCell ref="A15:B15"/>
    <mergeCell ref="A11:B11"/>
    <mergeCell ref="K11:M11"/>
    <mergeCell ref="A12:B12"/>
    <mergeCell ref="K12:M12"/>
    <mergeCell ref="A13:B13"/>
    <mergeCell ref="K13:M13"/>
    <mergeCell ref="A5:I5"/>
    <mergeCell ref="A6:I6"/>
    <mergeCell ref="A8:K8"/>
    <mergeCell ref="A9:B9"/>
    <mergeCell ref="A10:B10"/>
    <mergeCell ref="S18:S19"/>
    <mergeCell ref="T18:T19"/>
    <mergeCell ref="U18:U19"/>
    <mergeCell ref="D23:H23"/>
    <mergeCell ref="M18:M19"/>
    <mergeCell ref="N18:N19"/>
    <mergeCell ref="O18:O19"/>
    <mergeCell ref="P18:P19"/>
    <mergeCell ref="Q18:Q19"/>
    <mergeCell ref="R18:R19"/>
    <mergeCell ref="D18:F18"/>
    <mergeCell ref="G18:I18"/>
    <mergeCell ref="J18:L18"/>
    <mergeCell ref="A30:C30"/>
    <mergeCell ref="D30:G30"/>
    <mergeCell ref="A16:C16"/>
    <mergeCell ref="A24:C24"/>
    <mergeCell ref="H24:M24"/>
    <mergeCell ref="A25:C25"/>
    <mergeCell ref="D26:G26"/>
    <mergeCell ref="A18:A19"/>
    <mergeCell ref="B18:B19"/>
    <mergeCell ref="C18:C19"/>
    <mergeCell ref="A1:C1"/>
    <mergeCell ref="A2:C2"/>
    <mergeCell ref="A3:C3"/>
    <mergeCell ref="F1:M1"/>
    <mergeCell ref="F2:M2"/>
    <mergeCell ref="D25:G25"/>
    <mergeCell ref="H25:M25"/>
    <mergeCell ref="H15:I15"/>
    <mergeCell ref="K15:M15"/>
    <mergeCell ref="H30:M30"/>
    <mergeCell ref="D27:G27"/>
    <mergeCell ref="D28:G28"/>
    <mergeCell ref="D29:G29"/>
  </mergeCells>
  <pageMargins left="1.5" right="0.45" top="0.5" bottom="0.25" header="0.3" footer="0.3"/>
  <pageSetup paperSize="9" orientation="landscape" r:id="rId1"/>
  <headerFooter>
    <oddFooter>&amp;RTrang: ...............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2"/>
  <sheetViews>
    <sheetView tabSelected="1" topLeftCell="A22" zoomScaleNormal="100" workbookViewId="0">
      <selection activeCell="B29" sqref="B29"/>
    </sheetView>
  </sheetViews>
  <sheetFormatPr defaultRowHeight="15" x14ac:dyDescent="0.25"/>
  <cols>
    <col min="1" max="1" width="4.28515625" style="4" customWidth="1"/>
    <col min="2" max="2" width="26.85546875" style="4" customWidth="1"/>
    <col min="3" max="3" width="13.85546875" style="4" customWidth="1"/>
    <col min="4" max="4" width="8.28515625" style="4" customWidth="1"/>
    <col min="5" max="5" width="9.7109375" style="4" hidden="1" customWidth="1"/>
    <col min="6" max="6" width="8.7109375" style="4" customWidth="1"/>
    <col min="7" max="7" width="12.85546875" style="4" customWidth="1"/>
    <col min="8" max="8" width="9" style="4" customWidth="1"/>
    <col min="9" max="9" width="14.140625" style="4" customWidth="1"/>
    <col min="10" max="10" width="8.7109375" style="4" customWidth="1"/>
    <col min="11" max="11" width="13.5703125" style="4" customWidth="1"/>
    <col min="12" max="12" width="11.140625" style="4" customWidth="1"/>
    <col min="13" max="16384" width="9.140625" style="4"/>
  </cols>
  <sheetData>
    <row r="1" spans="1:14" ht="16.5" x14ac:dyDescent="0.25">
      <c r="A1" s="120" t="s">
        <v>63</v>
      </c>
      <c r="B1" s="120"/>
      <c r="C1" s="120"/>
      <c r="D1" s="9"/>
      <c r="E1" s="9"/>
      <c r="F1" s="9"/>
      <c r="G1" s="7"/>
      <c r="H1" s="119" t="s">
        <v>0</v>
      </c>
      <c r="I1" s="119"/>
      <c r="J1" s="119"/>
      <c r="K1" s="119"/>
      <c r="L1" s="119"/>
    </row>
    <row r="2" spans="1:14" ht="16.5" x14ac:dyDescent="0.25">
      <c r="A2" s="119" t="s">
        <v>76</v>
      </c>
      <c r="B2" s="119"/>
      <c r="C2" s="119"/>
      <c r="D2" s="30"/>
      <c r="E2" s="30"/>
      <c r="F2" s="30"/>
      <c r="G2" s="7"/>
      <c r="H2" s="109" t="s">
        <v>1</v>
      </c>
      <c r="I2" s="109"/>
      <c r="J2" s="109"/>
      <c r="K2" s="109"/>
      <c r="L2" s="109"/>
    </row>
    <row r="3" spans="1:14" ht="16.5" x14ac:dyDescent="0.25">
      <c r="A3" s="119" t="s">
        <v>77</v>
      </c>
      <c r="B3" s="119"/>
      <c r="C3" s="119"/>
      <c r="D3" s="30"/>
      <c r="E3" s="30"/>
      <c r="F3" s="30"/>
      <c r="G3" s="7"/>
      <c r="H3" s="8"/>
      <c r="I3" s="8"/>
      <c r="J3" s="8"/>
      <c r="K3" s="8"/>
      <c r="L3" s="8"/>
    </row>
    <row r="4" spans="1:14" ht="28.5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4" ht="15.75" x14ac:dyDescent="0.25">
      <c r="A5" s="119" t="s">
        <v>53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</row>
    <row r="6" spans="1:14" ht="16.5" customHeight="1" x14ac:dyDescent="0.25">
      <c r="A6" s="109" t="s">
        <v>69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4" customFormat="1" ht="16.5" x14ac:dyDescent="0.25">
      <c r="A7" s="118" t="s">
        <v>100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14" s="59" customFormat="1" ht="16.5" x14ac:dyDescent="0.25">
      <c r="A8" s="108" t="s">
        <v>101</v>
      </c>
      <c r="B8" s="108"/>
      <c r="C8" s="60"/>
      <c r="D8" s="60"/>
      <c r="E8" s="60"/>
      <c r="F8" s="60"/>
      <c r="G8" s="60"/>
      <c r="H8" s="60"/>
      <c r="I8" s="60"/>
      <c r="J8" s="60"/>
      <c r="K8" s="60"/>
      <c r="L8" s="60"/>
      <c r="N8" s="60"/>
    </row>
    <row r="9" spans="1:14" s="59" customFormat="1" ht="15.75" x14ac:dyDescent="0.25">
      <c r="A9" s="94" t="s">
        <v>56</v>
      </c>
      <c r="B9" s="94"/>
      <c r="C9" s="44"/>
      <c r="D9" s="33" t="s">
        <v>103</v>
      </c>
      <c r="E9" s="39"/>
      <c r="F9" s="33"/>
      <c r="G9" s="33"/>
      <c r="H9" s="61"/>
      <c r="I9" s="23" t="s">
        <v>102</v>
      </c>
      <c r="J9" s="40"/>
      <c r="K9" s="40"/>
      <c r="L9" s="40"/>
    </row>
    <row r="10" spans="1:14" s="59" customFormat="1" ht="15.75" x14ac:dyDescent="0.25">
      <c r="A10" s="94" t="s">
        <v>70</v>
      </c>
      <c r="B10" s="94"/>
      <c r="C10" s="44"/>
      <c r="D10" s="33" t="s">
        <v>105</v>
      </c>
      <c r="E10" s="39"/>
      <c r="F10" s="33"/>
      <c r="G10" s="33"/>
      <c r="H10" s="61"/>
      <c r="I10" s="23" t="s">
        <v>104</v>
      </c>
      <c r="J10" s="40"/>
      <c r="K10" s="40"/>
      <c r="L10" s="40"/>
    </row>
    <row r="11" spans="1:14" s="59" customFormat="1" ht="15.75" x14ac:dyDescent="0.25">
      <c r="A11" s="94" t="s">
        <v>107</v>
      </c>
      <c r="B11" s="94"/>
      <c r="C11" s="44"/>
      <c r="D11" s="33" t="s">
        <v>108</v>
      </c>
      <c r="E11" s="39"/>
      <c r="F11" s="33"/>
      <c r="G11" s="33"/>
      <c r="H11" s="61"/>
      <c r="I11" s="23" t="s">
        <v>106</v>
      </c>
      <c r="J11" s="40"/>
      <c r="K11" s="40"/>
      <c r="L11" s="40"/>
    </row>
    <row r="12" spans="1:14" s="59" customFormat="1" ht="15.75" x14ac:dyDescent="0.25">
      <c r="A12" s="94" t="s">
        <v>109</v>
      </c>
      <c r="B12" s="94"/>
      <c r="C12" s="44"/>
      <c r="D12" s="33" t="s">
        <v>110</v>
      </c>
      <c r="E12" s="39"/>
      <c r="F12" s="33"/>
      <c r="G12" s="33"/>
      <c r="H12" s="61"/>
      <c r="I12" s="23" t="s">
        <v>106</v>
      </c>
      <c r="J12" s="40"/>
      <c r="K12" s="40"/>
      <c r="L12" s="40"/>
    </row>
    <row r="13" spans="1:14" s="59" customFormat="1" ht="15.75" x14ac:dyDescent="0.25">
      <c r="A13" s="94" t="s">
        <v>72</v>
      </c>
      <c r="B13" s="94"/>
      <c r="C13" s="44"/>
      <c r="D13" s="33" t="s">
        <v>111</v>
      </c>
      <c r="E13" s="33"/>
      <c r="F13" s="33"/>
      <c r="G13" s="33"/>
      <c r="H13" s="61"/>
      <c r="I13" s="23" t="s">
        <v>106</v>
      </c>
      <c r="J13" s="40"/>
      <c r="K13" s="40"/>
      <c r="L13" s="40"/>
    </row>
    <row r="14" spans="1:14" s="59" customFormat="1" ht="15.75" x14ac:dyDescent="0.25">
      <c r="A14" s="94" t="s">
        <v>71</v>
      </c>
      <c r="B14" s="94"/>
      <c r="C14" s="44"/>
      <c r="D14" s="33" t="s">
        <v>112</v>
      </c>
      <c r="E14" s="39"/>
      <c r="F14" s="33"/>
      <c r="G14" s="33"/>
      <c r="H14" s="61"/>
      <c r="I14" s="23" t="s">
        <v>106</v>
      </c>
      <c r="J14" s="40"/>
      <c r="K14" s="40"/>
      <c r="L14" s="40"/>
    </row>
    <row r="15" spans="1:14" customFormat="1" ht="16.5" customHeight="1" x14ac:dyDescent="0.25">
      <c r="A15" s="121" t="s">
        <v>57</v>
      </c>
      <c r="B15" s="121"/>
      <c r="C15" s="121"/>
      <c r="D15" s="121"/>
      <c r="E15" s="20"/>
      <c r="F15" s="20"/>
      <c r="G15" s="20"/>
      <c r="H15" s="20"/>
      <c r="I15" s="20"/>
      <c r="J15" s="20"/>
      <c r="K15" s="20"/>
      <c r="L15" s="20"/>
    </row>
    <row r="16" spans="1:14" ht="11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x14ac:dyDescent="0.25">
      <c r="A17" s="110" t="s">
        <v>2</v>
      </c>
      <c r="B17" s="110" t="s">
        <v>3</v>
      </c>
      <c r="C17" s="110" t="s">
        <v>4</v>
      </c>
      <c r="D17" s="112" t="s">
        <v>5</v>
      </c>
      <c r="E17" s="112" t="s">
        <v>6</v>
      </c>
      <c r="F17" s="122" t="s">
        <v>7</v>
      </c>
      <c r="G17" s="110" t="s">
        <v>8</v>
      </c>
      <c r="H17" s="114" t="s">
        <v>9</v>
      </c>
      <c r="I17" s="115"/>
      <c r="J17" s="114" t="s">
        <v>10</v>
      </c>
      <c r="K17" s="115"/>
      <c r="L17" s="116" t="s">
        <v>11</v>
      </c>
    </row>
    <row r="18" spans="1:12" x14ac:dyDescent="0.25">
      <c r="A18" s="111"/>
      <c r="B18" s="111"/>
      <c r="C18" s="111"/>
      <c r="D18" s="113"/>
      <c r="E18" s="113"/>
      <c r="F18" s="123"/>
      <c r="G18" s="111"/>
      <c r="H18" s="10" t="s">
        <v>12</v>
      </c>
      <c r="I18" s="11" t="s">
        <v>13</v>
      </c>
      <c r="J18" s="10" t="s">
        <v>12</v>
      </c>
      <c r="K18" s="11" t="s">
        <v>13</v>
      </c>
      <c r="L18" s="117"/>
    </row>
    <row r="19" spans="1:12" x14ac:dyDescent="0.25">
      <c r="A19" s="11" t="s">
        <v>14</v>
      </c>
      <c r="B19" s="11" t="s">
        <v>15</v>
      </c>
      <c r="C19" s="11" t="s">
        <v>16</v>
      </c>
      <c r="D19" s="11" t="s">
        <v>17</v>
      </c>
      <c r="E19" s="3"/>
      <c r="F19" s="11" t="s">
        <v>18</v>
      </c>
      <c r="G19" s="12" t="s">
        <v>19</v>
      </c>
      <c r="H19" s="12" t="s">
        <v>20</v>
      </c>
      <c r="I19" s="12" t="s">
        <v>21</v>
      </c>
      <c r="J19" s="12" t="s">
        <v>22</v>
      </c>
      <c r="K19" s="12" t="s">
        <v>23</v>
      </c>
      <c r="L19" s="13">
        <v>6</v>
      </c>
    </row>
    <row r="20" spans="1:12" s="66" customFormat="1" ht="24.75" customHeight="1" x14ac:dyDescent="0.25">
      <c r="A20" s="58">
        <v>1</v>
      </c>
      <c r="B20" s="62" t="s">
        <v>27</v>
      </c>
      <c r="C20" s="63">
        <v>5001534</v>
      </c>
      <c r="D20" s="64">
        <v>2007</v>
      </c>
      <c r="E20" s="64" t="s">
        <v>124</v>
      </c>
      <c r="F20" s="64" t="s">
        <v>24</v>
      </c>
      <c r="G20" s="65">
        <v>1500000</v>
      </c>
      <c r="H20" s="64">
        <v>4</v>
      </c>
      <c r="I20" s="65">
        <f t="shared" ref="I20:I37" si="0">G20*H20</f>
        <v>6000000</v>
      </c>
      <c r="J20" s="64">
        <v>4</v>
      </c>
      <c r="K20" s="65">
        <f t="shared" ref="K20:K36" si="1">J20*G20</f>
        <v>6000000</v>
      </c>
      <c r="L20" s="64"/>
    </row>
    <row r="21" spans="1:12" s="66" customFormat="1" ht="24.75" customHeight="1" x14ac:dyDescent="0.25">
      <c r="A21" s="58">
        <f>A20+1</f>
        <v>2</v>
      </c>
      <c r="B21" s="47" t="s">
        <v>27</v>
      </c>
      <c r="C21" s="63">
        <v>5001829</v>
      </c>
      <c r="D21" s="64">
        <v>2009</v>
      </c>
      <c r="E21" s="64" t="s">
        <v>124</v>
      </c>
      <c r="F21" s="63" t="s">
        <v>24</v>
      </c>
      <c r="G21" s="65">
        <v>2150000</v>
      </c>
      <c r="H21" s="64">
        <v>1</v>
      </c>
      <c r="I21" s="65">
        <f t="shared" si="0"/>
        <v>2150000</v>
      </c>
      <c r="J21" s="64">
        <v>1</v>
      </c>
      <c r="K21" s="65">
        <f t="shared" si="1"/>
        <v>2150000</v>
      </c>
      <c r="L21" s="67"/>
    </row>
    <row r="22" spans="1:12" s="68" customFormat="1" ht="24.75" customHeight="1" x14ac:dyDescent="0.25">
      <c r="A22" s="58">
        <f t="shared" ref="A22:A26" si="2">A21+1</f>
        <v>3</v>
      </c>
      <c r="B22" s="57" t="s">
        <v>27</v>
      </c>
      <c r="C22" s="56">
        <v>5001833</v>
      </c>
      <c r="D22" s="55">
        <v>2009</v>
      </c>
      <c r="E22" s="64" t="s">
        <v>124</v>
      </c>
      <c r="F22" s="55" t="s">
        <v>24</v>
      </c>
      <c r="G22" s="54">
        <v>2150000</v>
      </c>
      <c r="H22" s="55">
        <v>1</v>
      </c>
      <c r="I22" s="54">
        <f>G22*H22</f>
        <v>2150000</v>
      </c>
      <c r="J22" s="55">
        <v>1</v>
      </c>
      <c r="K22" s="54">
        <f>J22*G22</f>
        <v>2150000</v>
      </c>
      <c r="L22" s="55"/>
    </row>
    <row r="23" spans="1:12" s="69" customFormat="1" ht="24.75" customHeight="1" x14ac:dyDescent="0.25">
      <c r="A23" s="58">
        <f t="shared" si="2"/>
        <v>4</v>
      </c>
      <c r="B23" s="62" t="s">
        <v>66</v>
      </c>
      <c r="C23" s="63" t="s">
        <v>67</v>
      </c>
      <c r="D23" s="64">
        <v>2014</v>
      </c>
      <c r="E23" s="64" t="s">
        <v>124</v>
      </c>
      <c r="F23" s="63" t="s">
        <v>24</v>
      </c>
      <c r="G23" s="65">
        <v>4850000</v>
      </c>
      <c r="H23" s="63">
        <v>1</v>
      </c>
      <c r="I23" s="65">
        <f t="shared" si="0"/>
        <v>4850000</v>
      </c>
      <c r="J23" s="63">
        <v>1</v>
      </c>
      <c r="K23" s="65">
        <f t="shared" si="1"/>
        <v>4850000</v>
      </c>
      <c r="L23" s="6"/>
    </row>
    <row r="24" spans="1:12" s="69" customFormat="1" ht="24.75" customHeight="1" x14ac:dyDescent="0.25">
      <c r="A24" s="58">
        <f t="shared" si="2"/>
        <v>5</v>
      </c>
      <c r="B24" s="47" t="s">
        <v>28</v>
      </c>
      <c r="C24" s="63" t="s">
        <v>50</v>
      </c>
      <c r="D24" s="63">
        <v>2010</v>
      </c>
      <c r="E24" s="64" t="s">
        <v>124</v>
      </c>
      <c r="F24" s="63" t="s">
        <v>24</v>
      </c>
      <c r="G24" s="70">
        <v>4300000</v>
      </c>
      <c r="H24" s="63">
        <v>3</v>
      </c>
      <c r="I24" s="65">
        <f t="shared" si="0"/>
        <v>12900000</v>
      </c>
      <c r="J24" s="63">
        <v>3</v>
      </c>
      <c r="K24" s="65">
        <f t="shared" si="1"/>
        <v>12900000</v>
      </c>
      <c r="L24" s="63"/>
    </row>
    <row r="25" spans="1:12" s="66" customFormat="1" ht="24.75" customHeight="1" x14ac:dyDescent="0.25">
      <c r="A25" s="58">
        <f t="shared" si="2"/>
        <v>6</v>
      </c>
      <c r="B25" s="47" t="s">
        <v>75</v>
      </c>
      <c r="C25" s="63">
        <v>5001487</v>
      </c>
      <c r="D25" s="63">
        <v>2007</v>
      </c>
      <c r="E25" s="64" t="s">
        <v>124</v>
      </c>
      <c r="F25" s="63" t="s">
        <v>24</v>
      </c>
      <c r="G25" s="70">
        <v>1500000</v>
      </c>
      <c r="H25" s="63">
        <v>1</v>
      </c>
      <c r="I25" s="65">
        <f t="shared" si="0"/>
        <v>1500000</v>
      </c>
      <c r="J25" s="63">
        <v>1</v>
      </c>
      <c r="K25" s="65">
        <f t="shared" si="1"/>
        <v>1500000</v>
      </c>
      <c r="L25" s="63"/>
    </row>
    <row r="26" spans="1:12" s="66" customFormat="1" ht="24.75" customHeight="1" x14ac:dyDescent="0.25">
      <c r="A26" s="58">
        <f t="shared" si="2"/>
        <v>7</v>
      </c>
      <c r="B26" s="47" t="s">
        <v>51</v>
      </c>
      <c r="C26" s="63" t="s">
        <v>52</v>
      </c>
      <c r="D26" s="63">
        <v>2010</v>
      </c>
      <c r="E26" s="64" t="s">
        <v>124</v>
      </c>
      <c r="F26" s="63" t="s">
        <v>24</v>
      </c>
      <c r="G26" s="70">
        <v>3500000</v>
      </c>
      <c r="H26" s="63">
        <v>3</v>
      </c>
      <c r="I26" s="65">
        <f t="shared" si="0"/>
        <v>10500000</v>
      </c>
      <c r="J26" s="63">
        <v>3</v>
      </c>
      <c r="K26" s="65">
        <f t="shared" si="1"/>
        <v>10500000</v>
      </c>
      <c r="L26" s="63"/>
    </row>
    <row r="27" spans="1:12" s="66" customFormat="1" ht="24.75" customHeight="1" x14ac:dyDescent="0.25">
      <c r="A27" s="58">
        <f t="shared" ref="A27:A37" si="3">A26+1</f>
        <v>8</v>
      </c>
      <c r="B27" s="47" t="s">
        <v>73</v>
      </c>
      <c r="C27" s="63">
        <v>5001393</v>
      </c>
      <c r="D27" s="63">
        <v>2006</v>
      </c>
      <c r="E27" s="64" t="s">
        <v>124</v>
      </c>
      <c r="F27" s="63" t="s">
        <v>24</v>
      </c>
      <c r="G27" s="70">
        <v>957000</v>
      </c>
      <c r="H27" s="63">
        <v>1</v>
      </c>
      <c r="I27" s="65">
        <f t="shared" si="0"/>
        <v>957000</v>
      </c>
      <c r="J27" s="63">
        <v>1</v>
      </c>
      <c r="K27" s="65">
        <f t="shared" si="1"/>
        <v>957000</v>
      </c>
      <c r="L27" s="63"/>
    </row>
    <row r="28" spans="1:12" s="66" customFormat="1" ht="24.75" customHeight="1" x14ac:dyDescent="0.25">
      <c r="A28" s="58">
        <f t="shared" si="3"/>
        <v>9</v>
      </c>
      <c r="B28" s="47" t="s">
        <v>74</v>
      </c>
      <c r="C28" s="63">
        <v>5001386</v>
      </c>
      <c r="D28" s="63">
        <v>2006</v>
      </c>
      <c r="E28" s="64" t="s">
        <v>124</v>
      </c>
      <c r="F28" s="63" t="s">
        <v>24</v>
      </c>
      <c r="G28" s="70">
        <v>957000</v>
      </c>
      <c r="H28" s="63">
        <v>1</v>
      </c>
      <c r="I28" s="65">
        <f t="shared" si="0"/>
        <v>957000</v>
      </c>
      <c r="J28" s="63">
        <v>1</v>
      </c>
      <c r="K28" s="65">
        <f t="shared" si="1"/>
        <v>957000</v>
      </c>
      <c r="L28" s="63"/>
    </row>
    <row r="29" spans="1:12" s="66" customFormat="1" ht="24.75" customHeight="1" x14ac:dyDescent="0.25">
      <c r="A29" s="58">
        <f t="shared" si="3"/>
        <v>10</v>
      </c>
      <c r="B29" s="62" t="s">
        <v>40</v>
      </c>
      <c r="C29" s="71" t="s">
        <v>46</v>
      </c>
      <c r="D29" s="64"/>
      <c r="E29" s="64" t="s">
        <v>124</v>
      </c>
      <c r="F29" s="64" t="s">
        <v>24</v>
      </c>
      <c r="G29" s="65">
        <v>180000</v>
      </c>
      <c r="H29" s="64">
        <v>3</v>
      </c>
      <c r="I29" s="65">
        <f t="shared" si="0"/>
        <v>540000</v>
      </c>
      <c r="J29" s="64">
        <v>3</v>
      </c>
      <c r="K29" s="65">
        <f t="shared" si="1"/>
        <v>540000</v>
      </c>
      <c r="L29" s="64"/>
    </row>
    <row r="30" spans="1:12" s="66" customFormat="1" ht="24.75" customHeight="1" x14ac:dyDescent="0.25">
      <c r="A30" s="58">
        <f t="shared" si="3"/>
        <v>11</v>
      </c>
      <c r="B30" s="62" t="s">
        <v>40</v>
      </c>
      <c r="C30" s="71" t="s">
        <v>47</v>
      </c>
      <c r="D30" s="64"/>
      <c r="E30" s="64" t="s">
        <v>124</v>
      </c>
      <c r="F30" s="64" t="s">
        <v>24</v>
      </c>
      <c r="G30" s="65">
        <v>90000</v>
      </c>
      <c r="H30" s="64">
        <v>2</v>
      </c>
      <c r="I30" s="65">
        <f t="shared" si="0"/>
        <v>180000</v>
      </c>
      <c r="J30" s="64">
        <v>2</v>
      </c>
      <c r="K30" s="65">
        <f t="shared" si="1"/>
        <v>180000</v>
      </c>
      <c r="L30" s="64"/>
    </row>
    <row r="31" spans="1:12" s="68" customFormat="1" ht="24.75" customHeight="1" x14ac:dyDescent="0.25">
      <c r="A31" s="58">
        <f t="shared" si="3"/>
        <v>12</v>
      </c>
      <c r="B31" s="72" t="s">
        <v>121</v>
      </c>
      <c r="C31" s="56">
        <v>5001509</v>
      </c>
      <c r="D31" s="55">
        <v>2007</v>
      </c>
      <c r="E31" s="64" t="s">
        <v>124</v>
      </c>
      <c r="F31" s="56" t="s">
        <v>24</v>
      </c>
      <c r="G31" s="54">
        <v>605000</v>
      </c>
      <c r="H31" s="55">
        <v>1</v>
      </c>
      <c r="I31" s="54">
        <f>G31*H31</f>
        <v>605000</v>
      </c>
      <c r="J31" s="55">
        <v>1</v>
      </c>
      <c r="K31" s="54">
        <f>J31*G31</f>
        <v>605000</v>
      </c>
      <c r="L31" s="55"/>
    </row>
    <row r="32" spans="1:12" s="66" customFormat="1" ht="24.75" customHeight="1" x14ac:dyDescent="0.25">
      <c r="A32" s="58">
        <f t="shared" si="3"/>
        <v>13</v>
      </c>
      <c r="B32" s="47" t="s">
        <v>25</v>
      </c>
      <c r="C32" s="63">
        <v>5001809</v>
      </c>
      <c r="D32" s="64">
        <v>2009</v>
      </c>
      <c r="E32" s="64" t="s">
        <v>124</v>
      </c>
      <c r="F32" s="63" t="s">
        <v>24</v>
      </c>
      <c r="G32" s="65">
        <v>950000</v>
      </c>
      <c r="H32" s="64">
        <v>5</v>
      </c>
      <c r="I32" s="65">
        <f t="shared" si="0"/>
        <v>4750000</v>
      </c>
      <c r="J32" s="64">
        <v>5</v>
      </c>
      <c r="K32" s="65">
        <f t="shared" si="1"/>
        <v>4750000</v>
      </c>
      <c r="L32" s="64"/>
    </row>
    <row r="33" spans="1:15" s="66" customFormat="1" ht="24.75" customHeight="1" x14ac:dyDescent="0.25">
      <c r="A33" s="58">
        <f t="shared" si="3"/>
        <v>14</v>
      </c>
      <c r="B33" s="47" t="s">
        <v>65</v>
      </c>
      <c r="C33" s="63" t="s">
        <v>64</v>
      </c>
      <c r="D33" s="63">
        <v>2010</v>
      </c>
      <c r="E33" s="64" t="s">
        <v>124</v>
      </c>
      <c r="F33" s="63" t="s">
        <v>24</v>
      </c>
      <c r="G33" s="70">
        <v>240000</v>
      </c>
      <c r="H33" s="63">
        <v>1</v>
      </c>
      <c r="I33" s="65">
        <f t="shared" si="0"/>
        <v>240000</v>
      </c>
      <c r="J33" s="63">
        <v>1</v>
      </c>
      <c r="K33" s="65">
        <f t="shared" si="1"/>
        <v>240000</v>
      </c>
      <c r="L33" s="5"/>
    </row>
    <row r="34" spans="1:15" s="66" customFormat="1" ht="24.75" customHeight="1" x14ac:dyDescent="0.25">
      <c r="A34" s="58">
        <f t="shared" si="3"/>
        <v>15</v>
      </c>
      <c r="B34" s="47" t="s">
        <v>48</v>
      </c>
      <c r="C34" s="63" t="s">
        <v>49</v>
      </c>
      <c r="D34" s="63">
        <v>2010</v>
      </c>
      <c r="E34" s="64" t="s">
        <v>124</v>
      </c>
      <c r="F34" s="63" t="s">
        <v>24</v>
      </c>
      <c r="G34" s="70">
        <v>4500000</v>
      </c>
      <c r="H34" s="63">
        <v>7</v>
      </c>
      <c r="I34" s="65">
        <f t="shared" si="0"/>
        <v>31500000</v>
      </c>
      <c r="J34" s="63">
        <v>7</v>
      </c>
      <c r="K34" s="65">
        <f t="shared" si="1"/>
        <v>31500000</v>
      </c>
      <c r="L34" s="63"/>
    </row>
    <row r="35" spans="1:15" s="69" customFormat="1" ht="24.75" customHeight="1" x14ac:dyDescent="0.25">
      <c r="A35" s="58">
        <f t="shared" si="3"/>
        <v>16</v>
      </c>
      <c r="B35" s="62" t="s">
        <v>26</v>
      </c>
      <c r="C35" s="63">
        <v>5000723</v>
      </c>
      <c r="D35" s="64">
        <v>2000</v>
      </c>
      <c r="E35" s="64" t="s">
        <v>124</v>
      </c>
      <c r="F35" s="64" t="s">
        <v>24</v>
      </c>
      <c r="G35" s="65">
        <v>1220000</v>
      </c>
      <c r="H35" s="64">
        <v>6</v>
      </c>
      <c r="I35" s="65">
        <f t="shared" si="0"/>
        <v>7320000</v>
      </c>
      <c r="J35" s="64">
        <v>6</v>
      </c>
      <c r="K35" s="65">
        <f t="shared" si="1"/>
        <v>7320000</v>
      </c>
      <c r="L35" s="64"/>
    </row>
    <row r="36" spans="1:15" s="66" customFormat="1" ht="24.75" customHeight="1" x14ac:dyDescent="0.25">
      <c r="A36" s="58">
        <f t="shared" si="3"/>
        <v>17</v>
      </c>
      <c r="B36" s="62" t="s">
        <v>26</v>
      </c>
      <c r="C36" s="63">
        <v>5001038</v>
      </c>
      <c r="D36" s="64">
        <v>2003</v>
      </c>
      <c r="E36" s="64" t="s">
        <v>124</v>
      </c>
      <c r="F36" s="63" t="s">
        <v>24</v>
      </c>
      <c r="G36" s="65">
        <v>1100000</v>
      </c>
      <c r="H36" s="63">
        <v>1</v>
      </c>
      <c r="I36" s="65">
        <f t="shared" si="0"/>
        <v>1100000</v>
      </c>
      <c r="J36" s="63">
        <v>1</v>
      </c>
      <c r="K36" s="65">
        <f t="shared" si="1"/>
        <v>1100000</v>
      </c>
      <c r="L36" s="6"/>
    </row>
    <row r="37" spans="1:15" s="66" customFormat="1" ht="24.75" customHeight="1" x14ac:dyDescent="0.25">
      <c r="A37" s="58">
        <f t="shared" si="3"/>
        <v>18</v>
      </c>
      <c r="B37" s="62" t="s">
        <v>44</v>
      </c>
      <c r="C37" s="71" t="s">
        <v>45</v>
      </c>
      <c r="D37" s="64">
        <v>1997</v>
      </c>
      <c r="E37" s="64" t="s">
        <v>124</v>
      </c>
      <c r="F37" s="64" t="s">
        <v>24</v>
      </c>
      <c r="G37" s="65">
        <v>850000</v>
      </c>
      <c r="H37" s="64">
        <v>1</v>
      </c>
      <c r="I37" s="65">
        <f t="shared" si="0"/>
        <v>850000</v>
      </c>
      <c r="J37" s="64">
        <v>1</v>
      </c>
      <c r="K37" s="65">
        <f>I37</f>
        <v>850000</v>
      </c>
      <c r="L37" s="64"/>
    </row>
    <row r="38" spans="1:15" s="66" customFormat="1" ht="24.75" customHeight="1" x14ac:dyDescent="0.25">
      <c r="A38" s="58"/>
      <c r="B38" s="76" t="s">
        <v>54</v>
      </c>
      <c r="C38" s="76"/>
      <c r="D38" s="76"/>
      <c r="E38" s="76"/>
      <c r="F38" s="76"/>
      <c r="G38" s="73"/>
      <c r="H38" s="74">
        <f>SUM(H20:H37)</f>
        <v>43</v>
      </c>
      <c r="I38" s="73">
        <f>SUM(I20:I37)</f>
        <v>89049000</v>
      </c>
      <c r="J38" s="74">
        <f>SUM(J20:J37)</f>
        <v>43</v>
      </c>
      <c r="K38" s="73">
        <f>SUM(K20:K37)</f>
        <v>89049000</v>
      </c>
      <c r="L38" s="75"/>
    </row>
    <row r="39" spans="1:15" ht="15.75" customHeight="1" x14ac:dyDescent="0.25">
      <c r="A39" s="14"/>
      <c r="B39" s="15"/>
      <c r="C39" s="15"/>
      <c r="D39" s="15"/>
      <c r="E39" s="15"/>
      <c r="F39" s="15"/>
      <c r="G39" s="16"/>
      <c r="H39" s="17"/>
      <c r="I39" s="16"/>
      <c r="J39" s="17"/>
      <c r="K39" s="16"/>
      <c r="L39" s="18"/>
    </row>
    <row r="40" spans="1:15" s="59" customFormat="1" ht="16.5" x14ac:dyDescent="0.25">
      <c r="A40" s="98" t="s">
        <v>58</v>
      </c>
      <c r="B40" s="98"/>
      <c r="C40" s="98"/>
      <c r="D40" s="43"/>
      <c r="E40" s="43"/>
      <c r="F40" s="43"/>
      <c r="G40" s="43"/>
      <c r="H40" s="43"/>
      <c r="J40" s="93" t="s">
        <v>120</v>
      </c>
      <c r="K40" s="93"/>
      <c r="L40" s="93"/>
      <c r="M40" s="39"/>
      <c r="N40" s="39"/>
      <c r="O40" s="39"/>
    </row>
    <row r="41" spans="1:15" s="59" customFormat="1" ht="16.5" x14ac:dyDescent="0.25">
      <c r="A41" s="98" t="s">
        <v>59</v>
      </c>
      <c r="B41" s="98"/>
      <c r="C41" s="98"/>
      <c r="D41" s="92" t="s">
        <v>122</v>
      </c>
      <c r="E41" s="92"/>
      <c r="F41" s="92"/>
      <c r="G41" s="92"/>
      <c r="H41" s="92"/>
      <c r="I41" s="92"/>
      <c r="J41" s="93" t="s">
        <v>78</v>
      </c>
      <c r="K41" s="93"/>
      <c r="L41" s="93"/>
      <c r="M41" s="39"/>
      <c r="N41" s="39"/>
      <c r="O41" s="39"/>
    </row>
    <row r="42" spans="1:15" s="59" customFormat="1" ht="27" customHeight="1" x14ac:dyDescent="0.25">
      <c r="A42" s="43"/>
      <c r="B42" s="43"/>
      <c r="C42" s="43"/>
      <c r="D42" s="92" t="s">
        <v>115</v>
      </c>
      <c r="E42" s="92"/>
      <c r="F42" s="92"/>
      <c r="G42" s="92"/>
      <c r="H42" s="92"/>
      <c r="I42" s="92"/>
      <c r="J42" s="32"/>
      <c r="K42" s="32"/>
      <c r="L42" s="32"/>
      <c r="M42" s="32"/>
      <c r="N42" s="32"/>
      <c r="O42" s="32"/>
    </row>
    <row r="43" spans="1:15" s="59" customFormat="1" ht="27" customHeight="1" x14ac:dyDescent="0.25">
      <c r="A43" s="43"/>
      <c r="B43" s="43"/>
      <c r="C43" s="43"/>
      <c r="D43" s="92" t="s">
        <v>116</v>
      </c>
      <c r="E43" s="92"/>
      <c r="F43" s="92"/>
      <c r="G43" s="92"/>
      <c r="H43" s="92"/>
      <c r="I43" s="92"/>
      <c r="J43" s="32"/>
      <c r="K43" s="32"/>
      <c r="L43" s="32"/>
      <c r="M43" s="32"/>
      <c r="N43" s="32"/>
      <c r="O43" s="32"/>
    </row>
    <row r="44" spans="1:15" s="59" customFormat="1" ht="27" customHeight="1" x14ac:dyDescent="0.25">
      <c r="A44" s="43"/>
      <c r="B44" s="43"/>
      <c r="C44" s="43"/>
      <c r="D44" s="92" t="s">
        <v>117</v>
      </c>
      <c r="E44" s="92"/>
      <c r="F44" s="92"/>
      <c r="G44" s="92"/>
      <c r="H44" s="92"/>
      <c r="I44" s="92"/>
      <c r="J44" s="32"/>
      <c r="K44" s="32"/>
      <c r="L44" s="32"/>
      <c r="M44" s="32"/>
      <c r="N44" s="32"/>
      <c r="O44" s="32"/>
    </row>
    <row r="45" spans="1:15" s="59" customFormat="1" ht="27" customHeight="1" x14ac:dyDescent="0.25">
      <c r="A45" s="43"/>
      <c r="B45" s="43"/>
      <c r="C45" s="43"/>
      <c r="D45" s="92" t="s">
        <v>118</v>
      </c>
      <c r="E45" s="92"/>
      <c r="F45" s="92"/>
      <c r="G45" s="92"/>
      <c r="H45" s="92"/>
      <c r="I45" s="92"/>
      <c r="J45" s="32"/>
      <c r="K45" s="32"/>
      <c r="L45" s="32"/>
      <c r="M45" s="32"/>
      <c r="N45" s="32"/>
      <c r="O45" s="32"/>
    </row>
    <row r="46" spans="1:15" s="59" customFormat="1" ht="27" customHeight="1" x14ac:dyDescent="0.25">
      <c r="A46" s="98" t="s">
        <v>61</v>
      </c>
      <c r="B46" s="98"/>
      <c r="C46" s="98"/>
      <c r="D46" s="92" t="s">
        <v>119</v>
      </c>
      <c r="E46" s="92"/>
      <c r="F46" s="92"/>
      <c r="G46" s="92"/>
      <c r="H46" s="92"/>
      <c r="I46" s="92"/>
      <c r="J46" s="95" t="s">
        <v>68</v>
      </c>
      <c r="K46" s="95"/>
      <c r="L46" s="95"/>
      <c r="M46" s="36"/>
      <c r="N46" s="36"/>
      <c r="O46" s="36"/>
    </row>
    <row r="47" spans="1:15" customFormat="1" x14ac:dyDescent="0.25"/>
    <row r="48" spans="1:15" customFormat="1" x14ac:dyDescent="0.25"/>
    <row r="49" customFormat="1" x14ac:dyDescent="0.25"/>
    <row r="50" customFormat="1" x14ac:dyDescent="0.25"/>
    <row r="51" customFormat="1" x14ac:dyDescent="0.25"/>
    <row r="52" customFormat="1" x14ac:dyDescent="0.25"/>
  </sheetData>
  <sortState ref="A23:L42">
    <sortCondition ref="B23:B42"/>
  </sortState>
  <mergeCells count="38">
    <mergeCell ref="J40:L40"/>
    <mergeCell ref="J46:L46"/>
    <mergeCell ref="A41:C41"/>
    <mergeCell ref="J41:L41"/>
    <mergeCell ref="D42:I42"/>
    <mergeCell ref="D43:I43"/>
    <mergeCell ref="D41:I41"/>
    <mergeCell ref="D44:I44"/>
    <mergeCell ref="D45:I45"/>
    <mergeCell ref="A46:C46"/>
    <mergeCell ref="D46:I46"/>
    <mergeCell ref="A15:D15"/>
    <mergeCell ref="A40:C40"/>
    <mergeCell ref="F17:F18"/>
    <mergeCell ref="G17:G18"/>
    <mergeCell ref="H17:I17"/>
    <mergeCell ref="H1:L1"/>
    <mergeCell ref="H2:L2"/>
    <mergeCell ref="A5:L5"/>
    <mergeCell ref="A1:C1"/>
    <mergeCell ref="A2:C2"/>
    <mergeCell ref="A3:C3"/>
    <mergeCell ref="A6:L6"/>
    <mergeCell ref="A17:A18"/>
    <mergeCell ref="B17:B18"/>
    <mergeCell ref="C17:C18"/>
    <mergeCell ref="D17:D18"/>
    <mergeCell ref="E17:E18"/>
    <mergeCell ref="J17:K17"/>
    <mergeCell ref="L17:L18"/>
    <mergeCell ref="A7:L7"/>
    <mergeCell ref="A8:B8"/>
    <mergeCell ref="A9:B9"/>
    <mergeCell ref="A10:B10"/>
    <mergeCell ref="A11:B11"/>
    <mergeCell ref="A12:B12"/>
    <mergeCell ref="A13:B13"/>
    <mergeCell ref="A14:B14"/>
  </mergeCells>
  <conditionalFormatting sqref="A38:B39 G38:L39 A20:L20 B25:D30 B36:D37 B23:D23 B32:D34 A22:A37 A17:K19 F32:L34 F23:L23 F36:L37 F25:L30 A21:D21 F21:L21 E21:E37">
    <cfRule type="cellIs" dxfId="11" priority="60" operator="equal">
      <formula>"Thanh lý"</formula>
    </cfRule>
  </conditionalFormatting>
  <conditionalFormatting sqref="A38:B39 G38:L39 A20:L20 B25:D30 B36:D37 B23:D23 B32:D34 A22:A37 A17:K19 F32:L34 F23:L23 F36:L37 F25:L30 A21:D21 F21:L21 E21:E37">
    <cfRule type="cellIs" dxfId="10" priority="59" operator="equal">
      <formula>"Thanh lý 2013"</formula>
    </cfRule>
  </conditionalFormatting>
  <conditionalFormatting sqref="B35:D35 F35:K35">
    <cfRule type="cellIs" dxfId="9" priority="12" operator="equal">
      <formula>"Thanh lý"</formula>
    </cfRule>
  </conditionalFormatting>
  <conditionalFormatting sqref="B35:D35 F35:K35">
    <cfRule type="cellIs" dxfId="8" priority="11" operator="equal">
      <formula>"Thanh lý 2013"</formula>
    </cfRule>
  </conditionalFormatting>
  <conditionalFormatting sqref="L35">
    <cfRule type="cellIs" dxfId="7" priority="10" operator="equal">
      <formula>"Thanh lý"</formula>
    </cfRule>
  </conditionalFormatting>
  <conditionalFormatting sqref="L35">
    <cfRule type="cellIs" dxfId="6" priority="9" operator="equal">
      <formula>"Thanh lý 2013"</formula>
    </cfRule>
  </conditionalFormatting>
  <conditionalFormatting sqref="B24:D24 F24:L24">
    <cfRule type="cellIs" dxfId="5" priority="6" operator="equal">
      <formula>"Thanh lý"</formula>
    </cfRule>
  </conditionalFormatting>
  <conditionalFormatting sqref="B24:D24 F24:L24">
    <cfRule type="cellIs" dxfId="4" priority="5" operator="equal">
      <formula>"Thanh lý 2013"</formula>
    </cfRule>
  </conditionalFormatting>
  <conditionalFormatting sqref="B22:D22 F22:L22">
    <cfRule type="cellIs" dxfId="3" priority="4" operator="equal">
      <formula>"Thanh lý"</formula>
    </cfRule>
  </conditionalFormatting>
  <conditionalFormatting sqref="B22:D22 F22:L22">
    <cfRule type="cellIs" dxfId="2" priority="3" operator="equal">
      <formula>"Thanh lý 2013"</formula>
    </cfRule>
  </conditionalFormatting>
  <conditionalFormatting sqref="B31:D31 F31:L31">
    <cfRule type="cellIs" dxfId="1" priority="2" operator="equal">
      <formula>"Thanh lý"</formula>
    </cfRule>
  </conditionalFormatting>
  <conditionalFormatting sqref="B31:D31 F31:L31">
    <cfRule type="cellIs" dxfId="0" priority="1" operator="equal">
      <formula>"Thanh lý 2013"</formula>
    </cfRule>
  </conditionalFormatting>
  <pageMargins left="1.5" right="0.45" top="0.5" bottom="0.5" header="0.3" footer="0.3"/>
  <pageSetup paperSize="9" scale="90" orientation="landscape" r:id="rId1"/>
  <headerFooter>
    <oddFooter>&amp;CTrang &amp;P+0 &amp;RTrang: ...............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16" workbookViewId="0">
      <selection activeCell="J23" sqref="J23"/>
    </sheetView>
  </sheetViews>
  <sheetFormatPr defaultRowHeight="15" x14ac:dyDescent="0.25"/>
  <cols>
    <col min="1" max="1" width="5.140625" style="32" customWidth="1"/>
    <col min="2" max="2" width="24.28515625" style="32" customWidth="1"/>
    <col min="3" max="3" width="16.28515625" style="32" customWidth="1"/>
    <col min="4" max="4" width="9.28515625" style="32" customWidth="1"/>
    <col min="5" max="5" width="9.7109375" style="32" customWidth="1"/>
    <col min="6" max="6" width="9.85546875" style="32" customWidth="1"/>
    <col min="7" max="7" width="10.28515625" style="32" customWidth="1"/>
    <col min="8" max="8" width="10.7109375" style="32" customWidth="1"/>
    <col min="9" max="9" width="12.140625" style="32" customWidth="1"/>
    <col min="10" max="10" width="13.85546875" style="32" customWidth="1"/>
    <col min="11" max="11" width="12.7109375" style="32" customWidth="1"/>
    <col min="12" max="16384" width="9.140625" style="32"/>
  </cols>
  <sheetData>
    <row r="1" spans="1:13" ht="15.75" x14ac:dyDescent="0.25">
      <c r="A1" s="130" t="s">
        <v>63</v>
      </c>
      <c r="B1" s="130"/>
      <c r="C1" s="130"/>
      <c r="D1" s="130"/>
      <c r="G1" s="93" t="s">
        <v>0</v>
      </c>
      <c r="H1" s="93"/>
      <c r="I1" s="93"/>
      <c r="J1" s="93"/>
      <c r="K1" s="93"/>
    </row>
    <row r="2" spans="1:13" ht="15.75" x14ac:dyDescent="0.25">
      <c r="A2" s="93" t="s">
        <v>76</v>
      </c>
      <c r="B2" s="93"/>
      <c r="C2" s="93"/>
      <c r="D2" s="93"/>
      <c r="G2" s="93" t="s">
        <v>1</v>
      </c>
      <c r="H2" s="93"/>
      <c r="I2" s="93"/>
      <c r="J2" s="93"/>
      <c r="K2" s="93"/>
    </row>
    <row r="3" spans="1:13" ht="15.75" x14ac:dyDescent="0.25">
      <c r="A3" s="93" t="s">
        <v>77</v>
      </c>
      <c r="B3" s="93"/>
      <c r="C3" s="93"/>
      <c r="D3" s="93"/>
      <c r="G3" s="35"/>
      <c r="H3" s="35"/>
      <c r="I3" s="35"/>
      <c r="J3" s="35"/>
      <c r="K3" s="35"/>
    </row>
    <row r="5" spans="1:13" ht="16.5" x14ac:dyDescent="0.25">
      <c r="A5" s="95" t="s">
        <v>123</v>
      </c>
      <c r="B5" s="95"/>
      <c r="C5" s="95"/>
      <c r="D5" s="95"/>
      <c r="E5" s="95"/>
      <c r="F5" s="95"/>
      <c r="G5" s="95"/>
      <c r="H5" s="95"/>
      <c r="I5" s="95"/>
      <c r="J5" s="95"/>
      <c r="K5" s="95"/>
    </row>
    <row r="6" spans="1:13" ht="16.5" x14ac:dyDescent="0.25">
      <c r="A6" s="95" t="s">
        <v>69</v>
      </c>
      <c r="B6" s="95"/>
      <c r="C6" s="95"/>
      <c r="D6" s="95"/>
      <c r="E6" s="95"/>
      <c r="F6" s="95"/>
      <c r="G6" s="95"/>
      <c r="H6" s="95"/>
      <c r="I6" s="95"/>
      <c r="J6" s="95"/>
      <c r="K6" s="95"/>
    </row>
    <row r="7" spans="1:13" s="59" customFormat="1" ht="16.5" x14ac:dyDescent="0.25">
      <c r="A7" s="131" t="s">
        <v>100</v>
      </c>
      <c r="B7" s="131"/>
      <c r="C7" s="131"/>
      <c r="D7" s="131"/>
      <c r="E7" s="131"/>
      <c r="F7" s="131"/>
      <c r="G7" s="60"/>
      <c r="H7" s="60"/>
      <c r="I7" s="60"/>
      <c r="J7" s="60"/>
      <c r="K7" s="60"/>
      <c r="M7" s="60"/>
    </row>
    <row r="8" spans="1:13" s="59" customFormat="1" ht="16.5" x14ac:dyDescent="0.25">
      <c r="A8" s="131" t="s">
        <v>55</v>
      </c>
      <c r="B8" s="131"/>
      <c r="C8" s="60"/>
      <c r="D8" s="60"/>
      <c r="E8" s="60"/>
      <c r="F8" s="60"/>
      <c r="G8" s="60"/>
      <c r="H8" s="60"/>
      <c r="I8" s="60"/>
      <c r="J8" s="60"/>
      <c r="K8" s="60"/>
      <c r="M8" s="60"/>
    </row>
    <row r="9" spans="1:13" s="59" customFormat="1" ht="16.5" x14ac:dyDescent="0.25">
      <c r="A9" s="94" t="s">
        <v>56</v>
      </c>
      <c r="B9" s="94"/>
      <c r="C9" s="60"/>
      <c r="D9" s="33" t="s">
        <v>103</v>
      </c>
      <c r="E9" s="39"/>
      <c r="F9" s="33"/>
      <c r="G9" s="33"/>
      <c r="H9" s="23" t="s">
        <v>102</v>
      </c>
      <c r="I9" s="60"/>
      <c r="J9" s="60"/>
      <c r="K9" s="60"/>
      <c r="M9" s="60"/>
    </row>
    <row r="10" spans="1:13" s="59" customFormat="1" ht="16.5" x14ac:dyDescent="0.25">
      <c r="A10" s="94" t="s">
        <v>70</v>
      </c>
      <c r="B10" s="94"/>
      <c r="C10" s="60"/>
      <c r="D10" s="33" t="s">
        <v>105</v>
      </c>
      <c r="E10" s="39"/>
      <c r="F10" s="33"/>
      <c r="G10" s="33"/>
      <c r="H10" s="23" t="s">
        <v>104</v>
      </c>
      <c r="I10" s="60"/>
      <c r="J10" s="60"/>
      <c r="K10" s="60"/>
      <c r="M10" s="60"/>
    </row>
    <row r="11" spans="1:13" s="59" customFormat="1" ht="16.5" x14ac:dyDescent="0.25">
      <c r="A11" s="94" t="s">
        <v>107</v>
      </c>
      <c r="B11" s="94"/>
      <c r="C11" s="60"/>
      <c r="D11" s="33" t="s">
        <v>108</v>
      </c>
      <c r="E11" s="39"/>
      <c r="F11" s="33"/>
      <c r="G11" s="33"/>
      <c r="H11" s="23" t="s">
        <v>106</v>
      </c>
      <c r="I11" s="60"/>
      <c r="J11" s="60"/>
      <c r="K11" s="60"/>
      <c r="M11" s="60"/>
    </row>
    <row r="12" spans="1:13" s="59" customFormat="1" ht="16.5" x14ac:dyDescent="0.25">
      <c r="A12" s="94" t="s">
        <v>109</v>
      </c>
      <c r="B12" s="94"/>
      <c r="C12" s="60"/>
      <c r="D12" s="33" t="s">
        <v>110</v>
      </c>
      <c r="E12" s="39"/>
      <c r="F12" s="33"/>
      <c r="G12" s="33"/>
      <c r="H12" s="23" t="s">
        <v>106</v>
      </c>
      <c r="I12" s="60"/>
      <c r="J12" s="60"/>
      <c r="K12" s="60"/>
      <c r="M12" s="60"/>
    </row>
    <row r="13" spans="1:13" s="59" customFormat="1" ht="16.5" x14ac:dyDescent="0.25">
      <c r="A13" s="94" t="s">
        <v>72</v>
      </c>
      <c r="B13" s="94"/>
      <c r="C13" s="60"/>
      <c r="D13" s="125" t="s">
        <v>111</v>
      </c>
      <c r="E13" s="125"/>
      <c r="F13" s="125"/>
      <c r="G13" s="125"/>
      <c r="H13" s="23" t="s">
        <v>106</v>
      </c>
      <c r="I13" s="60"/>
      <c r="J13" s="60"/>
      <c r="K13" s="60"/>
      <c r="M13" s="60"/>
    </row>
    <row r="14" spans="1:13" s="59" customFormat="1" ht="16.5" x14ac:dyDescent="0.25">
      <c r="A14" s="94" t="s">
        <v>71</v>
      </c>
      <c r="B14" s="94"/>
      <c r="C14" s="60"/>
      <c r="D14" s="33" t="s">
        <v>112</v>
      </c>
      <c r="E14" s="39"/>
      <c r="F14" s="33"/>
      <c r="G14" s="33"/>
      <c r="H14" s="23" t="s">
        <v>106</v>
      </c>
      <c r="I14" s="60"/>
      <c r="J14" s="60"/>
      <c r="K14" s="60"/>
      <c r="M14" s="60"/>
    </row>
    <row r="15" spans="1:13" s="59" customFormat="1" ht="16.5" x14ac:dyDescent="0.25">
      <c r="A15" s="43" t="s">
        <v>62</v>
      </c>
      <c r="B15" s="84"/>
      <c r="C15" s="60"/>
      <c r="D15" s="60"/>
      <c r="E15" s="60"/>
      <c r="F15" s="60"/>
      <c r="G15" s="60"/>
      <c r="H15" s="60"/>
    </row>
    <row r="16" spans="1:13" ht="8.25" customHeight="1" x14ac:dyDescent="0.25"/>
    <row r="17" spans="1:13" ht="15" customHeight="1" x14ac:dyDescent="0.25">
      <c r="A17" s="126" t="s">
        <v>2</v>
      </c>
      <c r="B17" s="126" t="s">
        <v>30</v>
      </c>
      <c r="C17" s="126" t="s">
        <v>31</v>
      </c>
      <c r="D17" s="126" t="s">
        <v>32</v>
      </c>
      <c r="E17" s="128" t="s">
        <v>33</v>
      </c>
      <c r="F17" s="128" t="s">
        <v>34</v>
      </c>
      <c r="G17" s="132" t="s">
        <v>12</v>
      </c>
      <c r="H17" s="133"/>
      <c r="I17" s="126" t="s">
        <v>8</v>
      </c>
      <c r="J17" s="128" t="s">
        <v>29</v>
      </c>
      <c r="K17" s="126" t="s">
        <v>11</v>
      </c>
    </row>
    <row r="18" spans="1:13" x14ac:dyDescent="0.25">
      <c r="A18" s="127"/>
      <c r="B18" s="127"/>
      <c r="C18" s="127"/>
      <c r="D18" s="127"/>
      <c r="E18" s="129"/>
      <c r="F18" s="129"/>
      <c r="G18" s="1" t="s">
        <v>35</v>
      </c>
      <c r="H18" s="1" t="s">
        <v>36</v>
      </c>
      <c r="I18" s="127"/>
      <c r="J18" s="129"/>
      <c r="K18" s="127"/>
    </row>
    <row r="19" spans="1:13" s="85" customFormat="1" ht="14.25" x14ac:dyDescent="0.25">
      <c r="A19" s="21" t="s">
        <v>14</v>
      </c>
      <c r="B19" s="21" t="s">
        <v>15</v>
      </c>
      <c r="C19" s="21" t="s">
        <v>16</v>
      </c>
      <c r="D19" s="21">
        <v>1</v>
      </c>
      <c r="E19" s="77">
        <v>2</v>
      </c>
      <c r="F19" s="77">
        <v>3</v>
      </c>
      <c r="G19" s="21">
        <v>4</v>
      </c>
      <c r="H19" s="21">
        <v>5</v>
      </c>
      <c r="I19" s="21">
        <v>6</v>
      </c>
      <c r="J19" s="78">
        <v>7</v>
      </c>
      <c r="K19" s="77">
        <v>8</v>
      </c>
    </row>
    <row r="20" spans="1:13" s="33" customFormat="1" ht="18.75" customHeight="1" x14ac:dyDescent="0.25">
      <c r="A20" s="79">
        <v>1</v>
      </c>
      <c r="B20" s="80" t="s">
        <v>38</v>
      </c>
      <c r="C20" s="81" t="s">
        <v>39</v>
      </c>
      <c r="D20" s="81" t="s">
        <v>24</v>
      </c>
      <c r="E20" s="81" t="s">
        <v>37</v>
      </c>
      <c r="F20" s="81"/>
      <c r="G20" s="81">
        <v>1</v>
      </c>
      <c r="H20" s="81">
        <v>1</v>
      </c>
      <c r="I20" s="83"/>
      <c r="J20" s="83">
        <v>0</v>
      </c>
      <c r="K20" s="81"/>
    </row>
    <row r="21" spans="1:13" s="33" customFormat="1" ht="18.75" customHeight="1" x14ac:dyDescent="0.25">
      <c r="A21" s="81">
        <v>2</v>
      </c>
      <c r="B21" s="80" t="s">
        <v>40</v>
      </c>
      <c r="C21" s="81" t="s">
        <v>41</v>
      </c>
      <c r="D21" s="81" t="s">
        <v>24</v>
      </c>
      <c r="E21" s="81" t="s">
        <v>37</v>
      </c>
      <c r="F21" s="81"/>
      <c r="G21" s="81">
        <v>3</v>
      </c>
      <c r="H21" s="81">
        <v>3</v>
      </c>
      <c r="I21" s="83">
        <v>180000</v>
      </c>
      <c r="J21" s="83">
        <v>540000</v>
      </c>
      <c r="K21" s="81"/>
    </row>
    <row r="22" spans="1:13" s="33" customFormat="1" ht="18.75" customHeight="1" x14ac:dyDescent="0.25">
      <c r="A22" s="82">
        <v>3</v>
      </c>
      <c r="B22" s="62" t="s">
        <v>42</v>
      </c>
      <c r="C22" s="64" t="s">
        <v>43</v>
      </c>
      <c r="D22" s="64" t="s">
        <v>24</v>
      </c>
      <c r="E22" s="64" t="s">
        <v>37</v>
      </c>
      <c r="F22" s="64"/>
      <c r="G22" s="64">
        <v>1</v>
      </c>
      <c r="H22" s="64">
        <v>1</v>
      </c>
      <c r="I22" s="65"/>
      <c r="J22" s="65">
        <v>0</v>
      </c>
      <c r="K22" s="64"/>
    </row>
    <row r="23" spans="1:13" s="33" customFormat="1" ht="18.75" customHeight="1" x14ac:dyDescent="0.25">
      <c r="A23" s="82"/>
      <c r="B23" s="87" t="s">
        <v>54</v>
      </c>
      <c r="C23" s="87"/>
      <c r="D23" s="87"/>
      <c r="E23" s="87"/>
      <c r="F23" s="87"/>
      <c r="G23" s="74">
        <f>SUM(G20:G22)</f>
        <v>5</v>
      </c>
      <c r="H23" s="74">
        <f>SUM(H20:H22)</f>
        <v>5</v>
      </c>
      <c r="I23" s="73"/>
      <c r="J23" s="73">
        <f>SUM(J20:J22)</f>
        <v>540000</v>
      </c>
      <c r="K23" s="74"/>
    </row>
    <row r="24" spans="1:13" ht="10.5" customHeight="1" x14ac:dyDescent="0.25"/>
    <row r="25" spans="1:13" s="59" customFormat="1" ht="16.5" x14ac:dyDescent="0.25">
      <c r="A25" s="98" t="s">
        <v>58</v>
      </c>
      <c r="B25" s="98"/>
      <c r="C25" s="98"/>
      <c r="D25" s="43"/>
      <c r="E25" s="43"/>
      <c r="F25" s="43"/>
      <c r="G25" s="86"/>
      <c r="H25" s="86"/>
      <c r="I25" s="98" t="s">
        <v>120</v>
      </c>
      <c r="J25" s="98"/>
      <c r="K25" s="98"/>
    </row>
    <row r="26" spans="1:13" s="59" customFormat="1" ht="18.75" customHeight="1" x14ac:dyDescent="0.25">
      <c r="A26" s="124" t="s">
        <v>59</v>
      </c>
      <c r="B26" s="124"/>
      <c r="C26" s="124"/>
      <c r="E26" s="84" t="s">
        <v>60</v>
      </c>
      <c r="F26" s="84"/>
      <c r="G26" s="84"/>
      <c r="H26" s="84"/>
      <c r="I26" s="93" t="s">
        <v>78</v>
      </c>
      <c r="J26" s="93"/>
      <c r="K26" s="93"/>
    </row>
    <row r="27" spans="1:13" s="59" customFormat="1" ht="29.25" customHeight="1" x14ac:dyDescent="0.25">
      <c r="A27" s="43"/>
      <c r="B27" s="43"/>
      <c r="C27" s="43"/>
      <c r="D27" s="92" t="s">
        <v>115</v>
      </c>
      <c r="E27" s="92"/>
      <c r="F27" s="92"/>
      <c r="G27" s="92"/>
      <c r="H27" s="92"/>
      <c r="I27" s="32"/>
      <c r="J27" s="32"/>
      <c r="K27" s="32"/>
      <c r="M27" s="43"/>
    </row>
    <row r="28" spans="1:13" s="59" customFormat="1" ht="29.25" customHeight="1" x14ac:dyDescent="0.25">
      <c r="A28" s="43"/>
      <c r="B28" s="43"/>
      <c r="C28" s="43"/>
      <c r="D28" s="92" t="s">
        <v>116</v>
      </c>
      <c r="E28" s="92"/>
      <c r="F28" s="92"/>
      <c r="G28" s="92"/>
      <c r="H28" s="92"/>
      <c r="I28" s="32"/>
      <c r="J28" s="32"/>
      <c r="K28" s="32"/>
      <c r="M28" s="43"/>
    </row>
    <row r="29" spans="1:13" s="59" customFormat="1" ht="29.25" customHeight="1" x14ac:dyDescent="0.25">
      <c r="A29" s="43"/>
      <c r="B29" s="43"/>
      <c r="C29" s="43"/>
      <c r="D29" s="92" t="s">
        <v>117</v>
      </c>
      <c r="E29" s="92"/>
      <c r="F29" s="92"/>
      <c r="G29" s="92"/>
      <c r="H29" s="92"/>
      <c r="I29" s="32"/>
      <c r="J29" s="32"/>
      <c r="K29" s="32"/>
      <c r="M29" s="43"/>
    </row>
    <row r="30" spans="1:13" s="59" customFormat="1" ht="29.25" customHeight="1" x14ac:dyDescent="0.25">
      <c r="A30" s="43"/>
      <c r="B30" s="43"/>
      <c r="C30" s="43"/>
      <c r="D30" s="92" t="s">
        <v>118</v>
      </c>
      <c r="E30" s="92"/>
      <c r="F30" s="92"/>
      <c r="G30" s="92"/>
      <c r="H30" s="92"/>
      <c r="I30" s="32"/>
      <c r="J30" s="32"/>
      <c r="K30" s="32"/>
      <c r="M30" s="43"/>
    </row>
    <row r="31" spans="1:13" s="59" customFormat="1" ht="29.25" customHeight="1" x14ac:dyDescent="0.25">
      <c r="A31" s="98" t="s">
        <v>61</v>
      </c>
      <c r="B31" s="98"/>
      <c r="C31" s="98"/>
      <c r="D31" s="92" t="s">
        <v>119</v>
      </c>
      <c r="E31" s="92"/>
      <c r="F31" s="92"/>
      <c r="G31" s="92"/>
      <c r="H31" s="92"/>
      <c r="I31" s="95" t="s">
        <v>68</v>
      </c>
      <c r="J31" s="95"/>
      <c r="K31" s="95"/>
      <c r="M31" s="43"/>
    </row>
  </sheetData>
  <mergeCells count="37">
    <mergeCell ref="A6:K6"/>
    <mergeCell ref="A8:B8"/>
    <mergeCell ref="A9:B9"/>
    <mergeCell ref="A7:F7"/>
    <mergeCell ref="G17:H17"/>
    <mergeCell ref="I17:I18"/>
    <mergeCell ref="J17:J18"/>
    <mergeCell ref="A10:B10"/>
    <mergeCell ref="A11:B11"/>
    <mergeCell ref="A17:A18"/>
    <mergeCell ref="B17:B18"/>
    <mergeCell ref="C17:C18"/>
    <mergeCell ref="A1:D1"/>
    <mergeCell ref="G1:K1"/>
    <mergeCell ref="A2:D2"/>
    <mergeCell ref="G2:K2"/>
    <mergeCell ref="A5:K5"/>
    <mergeCell ref="A3:D3"/>
    <mergeCell ref="A12:B12"/>
    <mergeCell ref="A13:B13"/>
    <mergeCell ref="D13:G13"/>
    <mergeCell ref="D17:D18"/>
    <mergeCell ref="E17:E18"/>
    <mergeCell ref="F17:F18"/>
    <mergeCell ref="A26:C26"/>
    <mergeCell ref="I26:K26"/>
    <mergeCell ref="D27:H27"/>
    <mergeCell ref="I31:K31"/>
    <mergeCell ref="A14:B14"/>
    <mergeCell ref="K17:K18"/>
    <mergeCell ref="D28:H28"/>
    <mergeCell ref="D29:H29"/>
    <mergeCell ref="D30:H30"/>
    <mergeCell ref="A31:C31"/>
    <mergeCell ref="D31:H31"/>
    <mergeCell ref="A25:C25"/>
    <mergeCell ref="I25:K25"/>
  </mergeCells>
  <pageMargins left="1.5" right="0.7" top="0.75" bottom="0.5" header="0.3" footer="0.3"/>
  <pageSetup paperSize="9" scale="90" orientation="landscape" r:id="rId1"/>
  <headerFooter>
    <oddFooter>&amp;RTrang: 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TSCD</vt:lpstr>
      <vt:lpstr>DCKTCD</vt:lpstr>
      <vt:lpstr>TDNB</vt:lpstr>
      <vt:lpstr>DCKTCD!Print_Titles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HUONG-QT</cp:lastModifiedBy>
  <cp:lastPrinted>2018-03-01T07:20:58Z</cp:lastPrinted>
  <dcterms:created xsi:type="dcterms:W3CDTF">2014-09-06T02:10:41Z</dcterms:created>
  <dcterms:modified xsi:type="dcterms:W3CDTF">2018-09-11T02:32:21Z</dcterms:modified>
</cp:coreProperties>
</file>